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store2\HOME_TTN\nasibullina.ig\Desktop\РАБОЧАЯ ГИС\"/>
    </mc:Choice>
  </mc:AlternateContent>
  <workbookProtection workbookAlgorithmName="SHA-512" workbookHashValue="BnkFSUk68DB6u/J/6TWwik7LcPaImIjBW7L2gYp4JFMSylznV2Tfpdgo6Y06NJNIJjJldFsqCHV9WRDcZXjEdA==" workbookSaltValue="zIFNZg/ZGaPzD9nT6gOaTw==" workbookSpinCount="100000" lockStructure="1"/>
  <bookViews>
    <workbookView xWindow="0" yWindow="120" windowWidth="15480" windowHeight="9720"/>
  </bookViews>
  <sheets>
    <sheet name="накопительная отопление" sheetId="1" r:id="rId1"/>
    <sheet name="эл.энергия накопительная" sheetId="19" r:id="rId2"/>
    <sheet name="ХВС накопительная" sheetId="18" r:id="rId3"/>
    <sheet name="ГВС накопительная" sheetId="3" r:id="rId4"/>
  </sheets>
  <calcPr calcId="162913"/>
</workbook>
</file>

<file path=xl/calcChain.xml><?xml version="1.0" encoding="utf-8"?>
<calcChain xmlns="http://schemas.openxmlformats.org/spreadsheetml/2006/main">
  <c r="O103" i="3" l="1"/>
  <c r="O101" i="18" l="1"/>
  <c r="M103" i="3" l="1"/>
  <c r="L103" i="3" l="1"/>
  <c r="K103" i="3" l="1"/>
  <c r="H103" i="3" l="1"/>
  <c r="R100" i="1" l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Q102" i="19" l="1"/>
  <c r="P102" i="19"/>
  <c r="O102" i="19"/>
  <c r="N102" i="19"/>
  <c r="M102" i="19"/>
  <c r="L102" i="19"/>
  <c r="K102" i="19"/>
  <c r="J102" i="19"/>
  <c r="I102" i="19"/>
  <c r="H102" i="19"/>
  <c r="G102" i="19"/>
  <c r="F102" i="19"/>
  <c r="F103" i="19"/>
  <c r="G103" i="19"/>
  <c r="H103" i="19"/>
  <c r="I103" i="19"/>
  <c r="J103" i="19"/>
  <c r="K103" i="19"/>
  <c r="L103" i="19"/>
  <c r="M103" i="19"/>
  <c r="N103" i="19"/>
  <c r="O103" i="19"/>
  <c r="P103" i="19"/>
  <c r="Q103" i="19"/>
  <c r="P101" i="3" l="1"/>
  <c r="P106" i="3"/>
  <c r="E102" i="19" l="1"/>
  <c r="P104" i="3" l="1"/>
  <c r="P70" i="3"/>
  <c r="P69" i="3"/>
  <c r="P68" i="3"/>
  <c r="P67" i="3"/>
  <c r="R73" i="19"/>
  <c r="R72" i="19"/>
  <c r="R71" i="19"/>
  <c r="R70" i="19"/>
  <c r="Q70" i="18" l="1"/>
  <c r="Q69" i="18"/>
  <c r="Q68" i="18"/>
  <c r="Q67" i="18"/>
  <c r="M101" i="1" l="1"/>
  <c r="M104" i="1" s="1"/>
  <c r="L101" i="1" l="1"/>
  <c r="L104" i="1" s="1"/>
  <c r="P56" i="3" l="1"/>
  <c r="Q56" i="18"/>
  <c r="P101" i="1" l="1"/>
  <c r="P104" i="1" s="1"/>
  <c r="P98" i="3" l="1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66" i="3"/>
  <c r="P65" i="3"/>
  <c r="P64" i="3"/>
  <c r="P63" i="3"/>
  <c r="P62" i="3"/>
  <c r="P61" i="3"/>
  <c r="P60" i="3"/>
  <c r="P59" i="3"/>
  <c r="P58" i="3"/>
  <c r="P57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R49" i="19" l="1"/>
  <c r="D100" i="3"/>
  <c r="E100" i="3"/>
  <c r="F100" i="3"/>
  <c r="G100" i="3"/>
  <c r="H100" i="3"/>
  <c r="I100" i="3"/>
  <c r="J100" i="3"/>
  <c r="K100" i="3"/>
  <c r="L100" i="3"/>
  <c r="M100" i="3"/>
  <c r="N100" i="3"/>
  <c r="O100" i="3"/>
  <c r="Q7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Q47" i="18"/>
  <c r="Q48" i="18"/>
  <c r="Q49" i="18"/>
  <c r="Q50" i="18"/>
  <c r="Q51" i="18"/>
  <c r="Q52" i="18"/>
  <c r="Q53" i="18"/>
  <c r="Q54" i="18"/>
  <c r="Q55" i="18"/>
  <c r="Q57" i="18"/>
  <c r="Q58" i="18"/>
  <c r="Q59" i="18"/>
  <c r="Q60" i="18"/>
  <c r="Q61" i="18"/>
  <c r="Q62" i="18"/>
  <c r="Q63" i="18"/>
  <c r="Q64" i="18"/>
  <c r="Q65" i="18"/>
  <c r="Q66" i="18"/>
  <c r="Q71" i="18"/>
  <c r="Q72" i="18"/>
  <c r="Q73" i="18"/>
  <c r="Q74" i="18"/>
  <c r="Q75" i="18"/>
  <c r="Q76" i="18"/>
  <c r="Q77" i="18"/>
  <c r="Q78" i="18"/>
  <c r="Q79" i="18"/>
  <c r="Q80" i="18"/>
  <c r="Q81" i="18"/>
  <c r="Q82" i="18"/>
  <c r="Q83" i="18"/>
  <c r="Q84" i="18"/>
  <c r="Q85" i="18"/>
  <c r="Q86" i="18"/>
  <c r="Q87" i="18"/>
  <c r="Q88" i="18"/>
  <c r="Q89" i="18"/>
  <c r="Q90" i="18"/>
  <c r="Q91" i="18"/>
  <c r="Q92" i="18"/>
  <c r="Q93" i="18"/>
  <c r="Q94" i="18"/>
  <c r="Q95" i="18"/>
  <c r="Q96" i="18"/>
  <c r="Q97" i="18"/>
  <c r="Q98" i="18"/>
  <c r="E100" i="18"/>
  <c r="E101" i="18" s="1"/>
  <c r="F100" i="18"/>
  <c r="F101" i="18" s="1"/>
  <c r="G100" i="18"/>
  <c r="G101" i="18" s="1"/>
  <c r="H100" i="18"/>
  <c r="H101" i="18" s="1"/>
  <c r="I100" i="18"/>
  <c r="I101" i="18" s="1"/>
  <c r="J100" i="18"/>
  <c r="J101" i="18" s="1"/>
  <c r="K100" i="18"/>
  <c r="K101" i="18" s="1"/>
  <c r="L100" i="18"/>
  <c r="L101" i="18" s="1"/>
  <c r="M100" i="18"/>
  <c r="M101" i="18" s="1"/>
  <c r="N100" i="18"/>
  <c r="N101" i="18" s="1"/>
  <c r="O100" i="18"/>
  <c r="P100" i="18"/>
  <c r="P101" i="18" s="1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47" i="19"/>
  <c r="R48" i="19"/>
  <c r="R50" i="19"/>
  <c r="R51" i="19"/>
  <c r="R52" i="19"/>
  <c r="R53" i="19"/>
  <c r="R54" i="19"/>
  <c r="R55" i="19"/>
  <c r="R56" i="19"/>
  <c r="R57" i="19"/>
  <c r="R58" i="19"/>
  <c r="R60" i="19"/>
  <c r="R61" i="19"/>
  <c r="R62" i="19"/>
  <c r="R63" i="19"/>
  <c r="R64" i="19"/>
  <c r="R65" i="19"/>
  <c r="R66" i="19"/>
  <c r="R67" i="19"/>
  <c r="R68" i="19"/>
  <c r="R69" i="19"/>
  <c r="R74" i="19"/>
  <c r="R75" i="19"/>
  <c r="R76" i="19"/>
  <c r="R77" i="19"/>
  <c r="R78" i="19"/>
  <c r="R79" i="19"/>
  <c r="R80" i="19"/>
  <c r="R81" i="19"/>
  <c r="R82" i="19"/>
  <c r="R83" i="19"/>
  <c r="R84" i="19"/>
  <c r="R85" i="19"/>
  <c r="R86" i="19"/>
  <c r="R87" i="19"/>
  <c r="R88" i="19"/>
  <c r="R89" i="19"/>
  <c r="R90" i="19"/>
  <c r="R91" i="19"/>
  <c r="R92" i="19"/>
  <c r="R93" i="19"/>
  <c r="R94" i="19"/>
  <c r="R95" i="19"/>
  <c r="R96" i="19"/>
  <c r="R97" i="19"/>
  <c r="R98" i="19"/>
  <c r="R99" i="19"/>
  <c r="R100" i="19"/>
  <c r="R101" i="19"/>
  <c r="R104" i="19"/>
  <c r="G101" i="1"/>
  <c r="H101" i="1"/>
  <c r="H104" i="1" s="1"/>
  <c r="I101" i="1"/>
  <c r="I104" i="1" s="1"/>
  <c r="J101" i="1"/>
  <c r="J104" i="1" s="1"/>
  <c r="K101" i="1"/>
  <c r="K104" i="1" s="1"/>
  <c r="N101" i="1"/>
  <c r="N104" i="1" s="1"/>
  <c r="O101" i="1"/>
  <c r="O104" i="1" s="1"/>
  <c r="Q101" i="1"/>
  <c r="Q104" i="1" s="1"/>
  <c r="R102" i="19" l="1"/>
  <c r="R104" i="1"/>
  <c r="R101" i="1"/>
  <c r="P100" i="3"/>
  <c r="Q100" i="18"/>
  <c r="R103" i="19"/>
  <c r="Q101" i="18"/>
</calcChain>
</file>

<file path=xl/sharedStrings.xml><?xml version="1.0" encoding="utf-8"?>
<sst xmlns="http://schemas.openxmlformats.org/spreadsheetml/2006/main" count="856" uniqueCount="313">
  <si>
    <t>№ п/п</t>
  </si>
  <si>
    <t>адрес</t>
  </si>
  <si>
    <t>№ дома по комплексу</t>
  </si>
  <si>
    <t>площадь, м2.</t>
  </si>
  <si>
    <t>Сююмбике ,4</t>
  </si>
  <si>
    <t>11/01</t>
  </si>
  <si>
    <t>Сююмбике ,12</t>
  </si>
  <si>
    <t>11/03</t>
  </si>
  <si>
    <t>Беляева,25</t>
  </si>
  <si>
    <t>11/06</t>
  </si>
  <si>
    <t>пр.мира,37/15</t>
  </si>
  <si>
    <t>11/09-1,2вв.</t>
  </si>
  <si>
    <t>Беляева,21</t>
  </si>
  <si>
    <t>11/11</t>
  </si>
  <si>
    <t>Беляева,17</t>
  </si>
  <si>
    <t>11/12</t>
  </si>
  <si>
    <t>11/14</t>
  </si>
  <si>
    <t>пр.Мира,35</t>
  </si>
  <si>
    <t>11/17</t>
  </si>
  <si>
    <t>Сююмбике,8</t>
  </si>
  <si>
    <t>11/24</t>
  </si>
  <si>
    <t>пр.Мира,31</t>
  </si>
  <si>
    <t>11/25</t>
  </si>
  <si>
    <t>Беляева,31</t>
  </si>
  <si>
    <t>11/27</t>
  </si>
  <si>
    <t>Сююмбике,6</t>
  </si>
  <si>
    <t>11/33</t>
  </si>
  <si>
    <t>16/01</t>
  </si>
  <si>
    <t>16/02</t>
  </si>
  <si>
    <t>16/15</t>
  </si>
  <si>
    <t>16/17</t>
  </si>
  <si>
    <t>16/18</t>
  </si>
  <si>
    <t>пр.Мира,49</t>
  </si>
  <si>
    <t>16/03</t>
  </si>
  <si>
    <t>пр.мира,47</t>
  </si>
  <si>
    <t>16/08</t>
  </si>
  <si>
    <t>пр.мира,39</t>
  </si>
  <si>
    <t>16/09</t>
  </si>
  <si>
    <t>Беляева,16</t>
  </si>
  <si>
    <t>16/10</t>
  </si>
  <si>
    <t>Беляева ,20</t>
  </si>
  <si>
    <t>16/11</t>
  </si>
  <si>
    <t>Беляева,22</t>
  </si>
  <si>
    <t>16/12</t>
  </si>
  <si>
    <t>Беляева,24</t>
  </si>
  <si>
    <t>16/13</t>
  </si>
  <si>
    <t>пр.Мира,43</t>
  </si>
  <si>
    <t>16/14</t>
  </si>
  <si>
    <t>пр.Х.Туфана,22/9</t>
  </si>
  <si>
    <t>17/01-1,2вв.</t>
  </si>
  <si>
    <t>пр.Х.Туфана,18/51</t>
  </si>
  <si>
    <t>17/03</t>
  </si>
  <si>
    <t>пр.Мира,55</t>
  </si>
  <si>
    <t>17/05</t>
  </si>
  <si>
    <t>бул.Солнечный,1</t>
  </si>
  <si>
    <t>17/06</t>
  </si>
  <si>
    <t>бул.Солнечный,5</t>
  </si>
  <si>
    <t>17/07</t>
  </si>
  <si>
    <t>бул.Школьный,3</t>
  </si>
  <si>
    <t>17/10</t>
  </si>
  <si>
    <t>бул.Солнечный,6</t>
  </si>
  <si>
    <t>17/11</t>
  </si>
  <si>
    <t>бул.Солнечный,4</t>
  </si>
  <si>
    <t>17/12</t>
  </si>
  <si>
    <t>пр.мира,57</t>
  </si>
  <si>
    <t>17/13</t>
  </si>
  <si>
    <t>17/15</t>
  </si>
  <si>
    <t>бул.Школьный,1</t>
  </si>
  <si>
    <t>17/16</t>
  </si>
  <si>
    <t>главмосстр,3</t>
  </si>
  <si>
    <t>бул.Школьный,6</t>
  </si>
  <si>
    <t>18/02</t>
  </si>
  <si>
    <t>бул.школьный,4</t>
  </si>
  <si>
    <t>18/03</t>
  </si>
  <si>
    <t>пр.Мира,63</t>
  </si>
  <si>
    <t>18/04</t>
  </si>
  <si>
    <t>пр.мира,67</t>
  </si>
  <si>
    <t>18/06</t>
  </si>
  <si>
    <t>бул.главмосстр.,1</t>
  </si>
  <si>
    <t>18/07</t>
  </si>
  <si>
    <t>бул.главмосстр.,6</t>
  </si>
  <si>
    <t>18/11</t>
  </si>
  <si>
    <t>бул.главмосстр.,4</t>
  </si>
  <si>
    <t>18/12</t>
  </si>
  <si>
    <t>пр.Мира,69</t>
  </si>
  <si>
    <t>18/13</t>
  </si>
  <si>
    <t>пр.Мира,73/21</t>
  </si>
  <si>
    <t>18/15</t>
  </si>
  <si>
    <t>18/16</t>
  </si>
  <si>
    <t>сююмбике,54</t>
  </si>
  <si>
    <t>20/02</t>
  </si>
  <si>
    <t>сююмбике,56</t>
  </si>
  <si>
    <t>20/04</t>
  </si>
  <si>
    <t>сююмбике,58/41</t>
  </si>
  <si>
    <t>20/05</t>
  </si>
  <si>
    <t>пр.автозав,41А</t>
  </si>
  <si>
    <t>20/05-а</t>
  </si>
  <si>
    <t>бул.Цветочн,1</t>
  </si>
  <si>
    <t>20/07-1,2,3</t>
  </si>
  <si>
    <t>Татарстан,9</t>
  </si>
  <si>
    <t>22/15-1,2 ввод</t>
  </si>
  <si>
    <t>сююмбике,64</t>
  </si>
  <si>
    <t>23/02-1,2</t>
  </si>
  <si>
    <t>сююмбике,66</t>
  </si>
  <si>
    <t>23/04</t>
  </si>
  <si>
    <t>Сююмбике,68</t>
  </si>
  <si>
    <t>23/05-1,2</t>
  </si>
  <si>
    <t>Цветочн9/24-А</t>
  </si>
  <si>
    <t>23/11А</t>
  </si>
  <si>
    <t>Цветочн9/24-Б</t>
  </si>
  <si>
    <t>23/11Б</t>
  </si>
  <si>
    <t>Цветочн9/24-В</t>
  </si>
  <si>
    <t>23/11В</t>
  </si>
  <si>
    <t>Цветочн9/24-Г</t>
  </si>
  <si>
    <t>23/11Г</t>
  </si>
  <si>
    <t>Цветочн9/24-Д</t>
  </si>
  <si>
    <t>23/11Д</t>
  </si>
  <si>
    <t>автозаводск,26</t>
  </si>
  <si>
    <t>23/12</t>
  </si>
  <si>
    <t>Сююмбике,72</t>
  </si>
  <si>
    <t>24/02</t>
  </si>
  <si>
    <t>24/03</t>
  </si>
  <si>
    <t>24/04</t>
  </si>
  <si>
    <t>Татарстан,13</t>
  </si>
  <si>
    <t>24/06-1,2вв.</t>
  </si>
  <si>
    <t>бул.Цветочн,23</t>
  </si>
  <si>
    <t>24/08</t>
  </si>
  <si>
    <t>пр.Яшлек,25</t>
  </si>
  <si>
    <t>25/06</t>
  </si>
  <si>
    <t>пр.Мира,99А</t>
  </si>
  <si>
    <t>25/07-А</t>
  </si>
  <si>
    <t>пр.Мира,99Б</t>
  </si>
  <si>
    <t>25/07-Б</t>
  </si>
  <si>
    <t>пр.Мира,99</t>
  </si>
  <si>
    <t>25/08</t>
  </si>
  <si>
    <t>Татарстан,4</t>
  </si>
  <si>
    <t>25/11</t>
  </si>
  <si>
    <t>25/12</t>
  </si>
  <si>
    <t>25/13</t>
  </si>
  <si>
    <t>пр.Яшлек,33</t>
  </si>
  <si>
    <t>25/15</t>
  </si>
  <si>
    <t>25/15- н</t>
  </si>
  <si>
    <t>пр.Яшлек,29</t>
  </si>
  <si>
    <t>25/16</t>
  </si>
  <si>
    <t>пр.Яшлек,99</t>
  </si>
  <si>
    <t>25/18</t>
  </si>
  <si>
    <t>пр.Яшлек,39</t>
  </si>
  <si>
    <t>25/20</t>
  </si>
  <si>
    <t>Татарстан,12</t>
  </si>
  <si>
    <t>25/21-1,2вв.</t>
  </si>
  <si>
    <t>Сююмбике,80</t>
  </si>
  <si>
    <t>25/24</t>
  </si>
  <si>
    <t>Сююмбике,84</t>
  </si>
  <si>
    <t>25/26</t>
  </si>
  <si>
    <t>Сююмбике,86/43</t>
  </si>
  <si>
    <t>25/27</t>
  </si>
  <si>
    <t>итого</t>
  </si>
  <si>
    <t>23/07-В</t>
  </si>
  <si>
    <t>Мира,25</t>
  </si>
  <si>
    <t>мира,61</t>
  </si>
  <si>
    <t>Вахитова,25</t>
  </si>
  <si>
    <t>сююмбике,78</t>
  </si>
  <si>
    <t>татарстан,6</t>
  </si>
  <si>
    <t>татарстан,8</t>
  </si>
  <si>
    <t>яшлек,31</t>
  </si>
  <si>
    <t>этажность</t>
  </si>
  <si>
    <t>11/31</t>
  </si>
  <si>
    <t>11/32</t>
  </si>
  <si>
    <t>25/09</t>
  </si>
  <si>
    <t>пр.Мира,97/2</t>
  </si>
  <si>
    <t xml:space="preserve">22/15-1,2 </t>
  </si>
  <si>
    <t>24/06-1,2</t>
  </si>
  <si>
    <t>25/21-1,2</t>
  </si>
  <si>
    <t>11/09-1,2</t>
  </si>
  <si>
    <t>Сююмбике,10</t>
  </si>
  <si>
    <t>18/01-</t>
  </si>
  <si>
    <t>Сююмбике,74</t>
  </si>
  <si>
    <t>цветочный,17В</t>
  </si>
  <si>
    <t>Сююмбике,10/2</t>
  </si>
  <si>
    <t>23/07-в</t>
  </si>
  <si>
    <t>сююмбике,74</t>
  </si>
  <si>
    <t>Сюембике,10/2</t>
  </si>
  <si>
    <t>Беляева,30/1</t>
  </si>
  <si>
    <t>Беляева,30/2</t>
  </si>
  <si>
    <t>Беляева,30/3</t>
  </si>
  <si>
    <t>Беляева,30/4</t>
  </si>
  <si>
    <t>беляева,30/5</t>
  </si>
  <si>
    <t>Цветочный,17-в</t>
  </si>
  <si>
    <t>11/09-</t>
  </si>
  <si>
    <t>17/01-</t>
  </si>
  <si>
    <t>20/07-</t>
  </si>
  <si>
    <t>22/15</t>
  </si>
  <si>
    <t>23/02-</t>
  </si>
  <si>
    <t>23/05-</t>
  </si>
  <si>
    <t>24/06-</t>
  </si>
  <si>
    <t>25/21-</t>
  </si>
  <si>
    <t>итого,м3.</t>
  </si>
  <si>
    <t>пр.мира,61</t>
  </si>
  <si>
    <t>пр.Мира,25</t>
  </si>
  <si>
    <t>Потребление эл.энергии  за   2011 год по ООО "Ремжилстрой"</t>
  </si>
  <si>
    <t>итого,квт</t>
  </si>
  <si>
    <t>тариф</t>
  </si>
  <si>
    <t>с 01.05 2011 года.</t>
  </si>
  <si>
    <t>эл.плиты</t>
  </si>
  <si>
    <t>итого сумма всего</t>
  </si>
  <si>
    <t>11/09-1,2 вв.</t>
  </si>
  <si>
    <t>16/08-1,2 вв.</t>
  </si>
  <si>
    <t>17/06-1,2 вв.</t>
  </si>
  <si>
    <t>17/16-1,2 вв.</t>
  </si>
  <si>
    <t>18/01-1,2 вв.</t>
  </si>
  <si>
    <t>18/07-1,2 вв.</t>
  </si>
  <si>
    <t>20/02-1,2 вв.</t>
  </si>
  <si>
    <t>20/07-1,2 вв.</t>
  </si>
  <si>
    <t>22/15-1,2 вв.</t>
  </si>
  <si>
    <t>23/05-1,2 вв.</t>
  </si>
  <si>
    <t>23/12-1,2 вв.</t>
  </si>
  <si>
    <t>24/06-1,2 вв.</t>
  </si>
  <si>
    <t>ХВС,  м3- январь</t>
  </si>
  <si>
    <t>ХВС,  м3- февраль</t>
  </si>
  <si>
    <t>ХВС,  м3- сентябрь</t>
  </si>
  <si>
    <t>количество квартир</t>
  </si>
  <si>
    <t>ХВС, м3-    март</t>
  </si>
  <si>
    <t>ХВС, м3-     апрель</t>
  </si>
  <si>
    <t>ХВС, м3-     май</t>
  </si>
  <si>
    <t>ХВС,  м3-     июнь</t>
  </si>
  <si>
    <t>ХВС,  м3-     июль</t>
  </si>
  <si>
    <t>ХВС,  м3-    август</t>
  </si>
  <si>
    <t>квартиры с эл.плитами</t>
  </si>
  <si>
    <t>ХВС,  м3- октябрь</t>
  </si>
  <si>
    <t>эл.энергия квт.- октябрь</t>
  </si>
  <si>
    <t>эл.энергия квт.- ноябрь</t>
  </si>
  <si>
    <t>ХВС,  м3- ноябрь</t>
  </si>
  <si>
    <t>эл.энергия квт.- декабрь</t>
  </si>
  <si>
    <t>ХВС,  м3- декабрь</t>
  </si>
  <si>
    <t>итого за год.</t>
  </si>
  <si>
    <t>итого за год</t>
  </si>
  <si>
    <t>эл.энергия квт.- январь</t>
  </si>
  <si>
    <t>эл.энергия квт.- февраль</t>
  </si>
  <si>
    <t>эл.энергия квт.- март</t>
  </si>
  <si>
    <t>эл.энергия квт.- апрель</t>
  </si>
  <si>
    <t>эл.энергия квт.- май</t>
  </si>
  <si>
    <t>31 день</t>
  </si>
  <si>
    <t>30 дней</t>
  </si>
  <si>
    <t>эл.энергия квт.- июнь</t>
  </si>
  <si>
    <t>эл.энергия квт.- июль</t>
  </si>
  <si>
    <t>31 дня</t>
  </si>
  <si>
    <t>эл.энергия квт.- август</t>
  </si>
  <si>
    <t>эл.энергия квт.- сентябрь</t>
  </si>
  <si>
    <t>ноябрь 24.10 по 23.11.</t>
  </si>
  <si>
    <t>декабрь( с 24.11по 23.12)</t>
  </si>
  <si>
    <t>итого,сумма ХВС</t>
  </si>
  <si>
    <t>8 дней</t>
  </si>
  <si>
    <t>декабрь  (с 24.12 по 31.12)  8 дней</t>
  </si>
  <si>
    <t>январь с 24.12   по   23.01  число</t>
  </si>
  <si>
    <t>ГВС, м3- январь  30 дней</t>
  </si>
  <si>
    <t>ГВС,  м3- март   28 дней</t>
  </si>
  <si>
    <t>28 день</t>
  </si>
  <si>
    <t>март  с 24.02. по 23.03.</t>
  </si>
  <si>
    <t>ГВС,  м3- апрель  31 дней</t>
  </si>
  <si>
    <t>апрель с 24.03.по 23.04.</t>
  </si>
  <si>
    <t>ГВС,  м3- июнь   31 дня</t>
  </si>
  <si>
    <t>средняя цена воды за 1 м3,руб.</t>
  </si>
  <si>
    <t>итого за год,м3.</t>
  </si>
  <si>
    <t>итого,Гкал.</t>
  </si>
  <si>
    <t>кол-во Гкал. На ГВС</t>
  </si>
  <si>
    <t>ГВС, м3- февраль   31 дней</t>
  </si>
  <si>
    <t>февраль с 24.01.-23.02.</t>
  </si>
  <si>
    <t>ГВС, м3- май   30 дней</t>
  </si>
  <si>
    <t>ГВС, м3- июль  30 дней</t>
  </si>
  <si>
    <t>ГВС, м3- август   31 дней</t>
  </si>
  <si>
    <t>ГВС, 31 дней  м3- сентябрь</t>
  </si>
  <si>
    <t>ГВС, м3- октябрь   30 дней</t>
  </si>
  <si>
    <t>ГВС, м3- ноябрь   31 дней</t>
  </si>
  <si>
    <t>ГВС,  м3- декабрь  30       дней</t>
  </si>
  <si>
    <t>январь с 01.01   по   23.01.13г.</t>
  </si>
  <si>
    <t>31дней</t>
  </si>
  <si>
    <t>итого руб.</t>
  </si>
  <si>
    <t>20/01</t>
  </si>
  <si>
    <t>Сююмбике,50</t>
  </si>
  <si>
    <t>23/10Б</t>
  </si>
  <si>
    <t>23/10В</t>
  </si>
  <si>
    <t>23/10Г</t>
  </si>
  <si>
    <t>23/10Д</t>
  </si>
  <si>
    <t>Цветочный,д.11Б</t>
  </si>
  <si>
    <t>Цветочный,д.11В</t>
  </si>
  <si>
    <t>Цветочный,д.11Г</t>
  </si>
  <si>
    <t>Цветочный,д.11Д</t>
  </si>
  <si>
    <t>пр.Сююмбике,50</t>
  </si>
  <si>
    <t>Потребление ГВС за   2018 год по ООО УК "Ремжилстрой"</t>
  </si>
  <si>
    <t>Потребление ХВС за   2018 год по ООО УК "Ремжилстрой"</t>
  </si>
  <si>
    <t>было20,44</t>
  </si>
  <si>
    <t>Потребление  по электроэнергии ООО УК"Ремжилстрой" за 2018 год.</t>
  </si>
  <si>
    <t>Накопительная    тепловой    энергии    на    отопление    за   2018од.</t>
  </si>
  <si>
    <t>фактический расход т/э за  2018 год .Гкал.</t>
  </si>
  <si>
    <t xml:space="preserve">28 ж.дома </t>
  </si>
  <si>
    <t>в т.ч. обьем чвк,м3.</t>
  </si>
  <si>
    <t>в т. Ч. сумма чвк,руб.</t>
  </si>
  <si>
    <t>Цветочн 9/24-А</t>
  </si>
  <si>
    <t>Цветочн 9/24-Б</t>
  </si>
  <si>
    <t>Цветочн 9/24-В</t>
  </si>
  <si>
    <t>Цветочн 9/24-Г</t>
  </si>
  <si>
    <t>Цветочн 9/24-Д</t>
  </si>
  <si>
    <t>пр.Яшлек,37</t>
  </si>
  <si>
    <t>май с 24.04.по 10.05.</t>
  </si>
  <si>
    <t>17 дней</t>
  </si>
  <si>
    <t>тариф 21,22 р.</t>
  </si>
  <si>
    <t>прямой</t>
  </si>
  <si>
    <t>тариф-21,72 руб.</t>
  </si>
  <si>
    <t>тариф -1583,16 руб.</t>
  </si>
  <si>
    <t xml:space="preserve">цифры РСО </t>
  </si>
  <si>
    <t>октябрь с 1.10. по 23.10</t>
  </si>
  <si>
    <t>24 дней</t>
  </si>
  <si>
    <t>24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</si>
</sst>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color indexed="10"/>
      <name val="Arial Cyr"/>
      <charset val="204"/>
    </font>
    <font>
      <sz val="11"/>
      <color indexed="10"/>
      <name val="Arial Cyr"/>
      <charset val="204"/>
    </font>
    <font>
      <sz val="11"/>
      <name val="Arial Cyr"/>
      <family val="2"/>
      <charset val="204"/>
    </font>
    <font>
      <b/>
      <sz val="8"/>
      <name val="Arial Cyr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sz val="10"/>
      <color rgb="FFFF0000"/>
      <name val="Arial Cyr"/>
      <charset val="204"/>
    </font>
    <font>
      <sz val="11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6" fillId="0" borderId="5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49" fontId="6" fillId="0" borderId="5" xfId="0" applyNumberFormat="1" applyFont="1" applyFill="1" applyBorder="1"/>
    <xf numFmtId="0" fontId="6" fillId="0" borderId="5" xfId="0" applyNumberFormat="1" applyFont="1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6" fillId="0" borderId="1" xfId="0" applyNumberFormat="1" applyFont="1" applyFill="1" applyBorder="1"/>
    <xf numFmtId="0" fontId="6" fillId="0" borderId="1" xfId="0" applyNumberFormat="1" applyFont="1" applyFill="1" applyBorder="1"/>
    <xf numFmtId="49" fontId="8" fillId="0" borderId="5" xfId="0" applyNumberFormat="1" applyFont="1" applyFill="1" applyBorder="1"/>
    <xf numFmtId="49" fontId="5" fillId="0" borderId="5" xfId="0" applyNumberFormat="1" applyFont="1" applyFill="1" applyBorder="1"/>
    <xf numFmtId="0" fontId="6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10" fillId="0" borderId="7" xfId="0" applyFont="1" applyFill="1" applyBorder="1"/>
    <xf numFmtId="0" fontId="10" fillId="0" borderId="8" xfId="0" applyFont="1" applyFill="1" applyBorder="1"/>
    <xf numFmtId="49" fontId="10" fillId="0" borderId="9" xfId="0" applyNumberFormat="1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/>
    <xf numFmtId="0" fontId="0" fillId="0" borderId="0" xfId="0" applyBorder="1"/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49" fontId="6" fillId="0" borderId="10" xfId="0" applyNumberFormat="1" applyFont="1" applyFill="1" applyBorder="1"/>
    <xf numFmtId="2" fontId="0" fillId="0" borderId="0" xfId="0" applyNumberFormat="1"/>
    <xf numFmtId="0" fontId="1" fillId="0" borderId="0" xfId="0" applyFont="1"/>
    <xf numFmtId="0" fontId="0" fillId="0" borderId="0" xfId="0" applyFill="1"/>
    <xf numFmtId="0" fontId="10" fillId="0" borderId="4" xfId="0" applyFont="1" applyFill="1" applyBorder="1"/>
    <xf numFmtId="0" fontId="10" fillId="0" borderId="11" xfId="0" applyFont="1" applyFill="1" applyBorder="1"/>
    <xf numFmtId="0" fontId="1" fillId="0" borderId="8" xfId="0" applyFont="1" applyFill="1" applyBorder="1"/>
    <xf numFmtId="49" fontId="6" fillId="2" borderId="5" xfId="0" applyNumberFormat="1" applyFont="1" applyFill="1" applyBorder="1"/>
    <xf numFmtId="49" fontId="6" fillId="2" borderId="3" xfId="0" applyNumberFormat="1" applyFont="1" applyFill="1" applyBorder="1"/>
    <xf numFmtId="49" fontId="8" fillId="2" borderId="5" xfId="0" applyNumberFormat="1" applyFont="1" applyFill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2" fontId="9" fillId="0" borderId="0" xfId="0" applyNumberFormat="1" applyFont="1"/>
    <xf numFmtId="0" fontId="4" fillId="0" borderId="0" xfId="0" applyFont="1" applyAlignment="1">
      <alignment horizontal="center"/>
    </xf>
    <xf numFmtId="0" fontId="6" fillId="2" borderId="5" xfId="0" applyNumberFormat="1" applyFont="1" applyFill="1" applyBorder="1"/>
    <xf numFmtId="0" fontId="6" fillId="2" borderId="3" xfId="0" applyNumberFormat="1" applyFont="1" applyFill="1" applyBorder="1"/>
    <xf numFmtId="0" fontId="8" fillId="2" borderId="5" xfId="0" applyNumberFormat="1" applyFont="1" applyFill="1" applyBorder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" fillId="2" borderId="5" xfId="0" applyFont="1" applyFill="1" applyBorder="1"/>
    <xf numFmtId="49" fontId="13" fillId="2" borderId="10" xfId="0" applyNumberFormat="1" applyFont="1" applyFill="1" applyBorder="1"/>
    <xf numFmtId="0" fontId="13" fillId="2" borderId="10" xfId="0" applyNumberFormat="1" applyFont="1" applyFill="1" applyBorder="1"/>
    <xf numFmtId="2" fontId="6" fillId="0" borderId="5" xfId="0" applyNumberFormat="1" applyFont="1" applyFill="1" applyBorder="1"/>
    <xf numFmtId="2" fontId="6" fillId="0" borderId="1" xfId="0" applyNumberFormat="1" applyFont="1" applyFill="1" applyBorder="1"/>
    <xf numFmtId="2" fontId="8" fillId="0" borderId="5" xfId="0" applyNumberFormat="1" applyFont="1" applyFill="1" applyBorder="1"/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12" xfId="0" applyFont="1" applyFill="1" applyBorder="1"/>
    <xf numFmtId="0" fontId="7" fillId="0" borderId="12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0" fillId="0" borderId="5" xfId="0" applyBorder="1" applyAlignment="1"/>
    <xf numFmtId="0" fontId="10" fillId="0" borderId="5" xfId="0" applyFont="1" applyBorder="1" applyAlignment="1"/>
    <xf numFmtId="1" fontId="0" fillId="0" borderId="1" xfId="0" applyNumberFormat="1" applyFill="1" applyBorder="1" applyAlignment="1">
      <alignment horizontal="center"/>
    </xf>
    <xf numFmtId="2" fontId="9" fillId="0" borderId="0" xfId="0" applyNumberFormat="1" applyFont="1" applyFill="1" applyBorder="1"/>
    <xf numFmtId="2" fontId="10" fillId="0" borderId="0" xfId="0" applyNumberFormat="1" applyFont="1" applyFill="1" applyBorder="1"/>
    <xf numFmtId="49" fontId="5" fillId="2" borderId="10" xfId="0" applyNumberFormat="1" applyFont="1" applyFill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0" fillId="0" borderId="12" xfId="0" applyFill="1" applyBorder="1"/>
    <xf numFmtId="0" fontId="14" fillId="0" borderId="4" xfId="0" applyFont="1" applyBorder="1" applyAlignment="1">
      <alignment horizontal="center"/>
    </xf>
    <xf numFmtId="2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/>
    <xf numFmtId="4" fontId="1" fillId="0" borderId="5" xfId="0" applyNumberFormat="1" applyFont="1" applyBorder="1"/>
    <xf numFmtId="4" fontId="6" fillId="0" borderId="5" xfId="0" applyNumberFormat="1" applyFont="1" applyFill="1" applyBorder="1" applyAlignment="1">
      <alignment horizontal="right"/>
    </xf>
    <xf numFmtId="4" fontId="6" fillId="0" borderId="5" xfId="0" applyNumberFormat="1" applyFont="1" applyFill="1" applyBorder="1"/>
    <xf numFmtId="4" fontId="0" fillId="0" borderId="5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7" xfId="0" applyNumberFormat="1" applyBorder="1"/>
    <xf numFmtId="4" fontId="0" fillId="0" borderId="5" xfId="0" applyNumberFormat="1" applyBorder="1"/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/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8" fillId="0" borderId="5" xfId="0" applyNumberFormat="1" applyFont="1" applyFill="1" applyBorder="1"/>
    <xf numFmtId="4" fontId="2" fillId="0" borderId="5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0" fillId="0" borderId="7" xfId="0" applyNumberFormat="1" applyFill="1" applyBorder="1" applyAlignment="1">
      <alignment horizontal="right"/>
    </xf>
    <xf numFmtId="4" fontId="13" fillId="2" borderId="10" xfId="0" applyNumberFormat="1" applyFont="1" applyFill="1" applyBorder="1"/>
    <xf numFmtId="4" fontId="10" fillId="0" borderId="9" xfId="0" applyNumberFormat="1" applyFont="1" applyFill="1" applyBorder="1"/>
    <xf numFmtId="4" fontId="10" fillId="0" borderId="5" xfId="0" applyNumberFormat="1" applyFont="1" applyFill="1" applyBorder="1" applyAlignment="1">
      <alignment horizontal="center"/>
    </xf>
    <xf numFmtId="4" fontId="0" fillId="0" borderId="5" xfId="0" applyNumberFormat="1" applyFont="1" applyFill="1" applyBorder="1"/>
    <xf numFmtId="4" fontId="0" fillId="0" borderId="9" xfId="0" applyNumberFormat="1" applyFont="1" applyFill="1" applyBorder="1"/>
    <xf numFmtId="4" fontId="0" fillId="0" borderId="5" xfId="0" applyNumberFormat="1" applyFont="1" applyBorder="1"/>
    <xf numFmtId="4" fontId="0" fillId="0" borderId="7" xfId="0" applyNumberFormat="1" applyFont="1" applyBorder="1"/>
    <xf numFmtId="4" fontId="0" fillId="0" borderId="5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4" borderId="5" xfId="0" applyNumberFormat="1" applyFill="1" applyBorder="1" applyAlignment="1">
      <alignment horizontal="center"/>
    </xf>
    <xf numFmtId="4" fontId="10" fillId="0" borderId="0" xfId="0" applyNumberFormat="1" applyFont="1" applyFill="1" applyAlignment="1">
      <alignment horizontal="center"/>
    </xf>
    <xf numFmtId="4" fontId="0" fillId="0" borderId="0" xfId="0" applyNumberFormat="1"/>
    <xf numFmtId="4" fontId="0" fillId="0" borderId="5" xfId="0" applyNumberFormat="1" applyFill="1" applyBorder="1"/>
    <xf numFmtId="2" fontId="2" fillId="4" borderId="5" xfId="0" applyNumberFormat="1" applyFont="1" applyFill="1" applyBorder="1" applyAlignment="1">
      <alignment horizontal="center"/>
    </xf>
    <xf numFmtId="4" fontId="0" fillId="0" borderId="13" xfId="0" applyNumberFormat="1" applyFont="1" applyFill="1" applyBorder="1"/>
    <xf numFmtId="1" fontId="15" fillId="0" borderId="5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4" fontId="16" fillId="3" borderId="5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vertical="justify"/>
    </xf>
    <xf numFmtId="2" fontId="0" fillId="0" borderId="0" xfId="0" applyNumberFormat="1" applyFont="1"/>
    <xf numFmtId="2" fontId="16" fillId="0" borderId="0" xfId="0" applyNumberFormat="1" applyFont="1"/>
    <xf numFmtId="3" fontId="16" fillId="3" borderId="5" xfId="0" applyNumberFormat="1" applyFont="1" applyFill="1" applyBorder="1" applyAlignment="1">
      <alignment horizontal="center"/>
    </xf>
    <xf numFmtId="2" fontId="0" fillId="0" borderId="0" xfId="0" applyNumberFormat="1" applyBorder="1"/>
    <xf numFmtId="0" fontId="2" fillId="0" borderId="5" xfId="0" applyFont="1" applyBorder="1" applyAlignment="1">
      <alignment vertical="justify"/>
    </xf>
    <xf numFmtId="4" fontId="0" fillId="4" borderId="5" xfId="0" applyNumberFormat="1" applyFont="1" applyFill="1" applyBorder="1" applyAlignment="1">
      <alignment horizontal="center"/>
    </xf>
    <xf numFmtId="0" fontId="0" fillId="4" borderId="4" xfId="0" applyFont="1" applyFill="1" applyBorder="1"/>
    <xf numFmtId="0" fontId="11" fillId="4" borderId="0" xfId="0" applyFont="1" applyFill="1"/>
    <xf numFmtId="0" fontId="0" fillId="4" borderId="4" xfId="0" applyFill="1" applyBorder="1"/>
    <xf numFmtId="0" fontId="0" fillId="4" borderId="0" xfId="0" applyFill="1"/>
    <xf numFmtId="4" fontId="0" fillId="0" borderId="0" xfId="0" applyNumberFormat="1" applyBorder="1"/>
    <xf numFmtId="0" fontId="10" fillId="5" borderId="0" xfId="0" applyFont="1" applyFill="1"/>
    <xf numFmtId="3" fontId="16" fillId="5" borderId="0" xfId="0" applyNumberFormat="1" applyFont="1" applyFill="1" applyBorder="1" applyAlignment="1">
      <alignment horizontal="center"/>
    </xf>
    <xf numFmtId="4" fontId="16" fillId="5" borderId="0" xfId="0" applyNumberFormat="1" applyFont="1" applyFill="1" applyBorder="1" applyAlignment="1">
      <alignment horizontal="center"/>
    </xf>
    <xf numFmtId="0" fontId="10" fillId="5" borderId="0" xfId="0" applyFont="1" applyFill="1" applyBorder="1"/>
    <xf numFmtId="0" fontId="0" fillId="0" borderId="0" xfId="0" applyFill="1" applyAlignment="1">
      <alignment horizontal="left"/>
    </xf>
    <xf numFmtId="2" fontId="2" fillId="5" borderId="0" xfId="0" applyNumberFormat="1" applyFont="1" applyFill="1" applyBorder="1" applyAlignment="1">
      <alignment horizontal="center"/>
    </xf>
    <xf numFmtId="0" fontId="0" fillId="0" borderId="4" xfId="0" applyFill="1" applyBorder="1"/>
    <xf numFmtId="2" fontId="2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16" fillId="5" borderId="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4" fontId="0" fillId="3" borderId="5" xfId="0" applyNumberFormat="1" applyFont="1" applyFill="1" applyBorder="1" applyAlignment="1">
      <alignment horizontal="center"/>
    </xf>
    <xf numFmtId="4" fontId="0" fillId="3" borderId="9" xfId="0" applyNumberFormat="1" applyFont="1" applyFill="1" applyBorder="1" applyAlignment="1">
      <alignment horizontal="center"/>
    </xf>
    <xf numFmtId="4" fontId="0" fillId="5" borderId="0" xfId="0" applyNumberFormat="1" applyFont="1" applyFill="1" applyBorder="1" applyAlignment="1">
      <alignment horizontal="center"/>
    </xf>
    <xf numFmtId="4" fontId="2" fillId="5" borderId="0" xfId="0" applyNumberFormat="1" applyFont="1" applyFill="1" applyBorder="1" applyAlignment="1">
      <alignment horizontal="center"/>
    </xf>
    <xf numFmtId="4" fontId="2" fillId="5" borderId="0" xfId="0" applyNumberFormat="1" applyFont="1" applyFill="1" applyBorder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 vertical="justify"/>
    </xf>
    <xf numFmtId="4" fontId="0" fillId="0" borderId="0" xfId="0" applyNumberFormat="1" applyFont="1"/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7" fillId="0" borderId="0" xfId="0" applyNumberFormat="1" applyFont="1" applyAlignment="1">
      <alignment horizontal="center" vertical="justify"/>
    </xf>
    <xf numFmtId="4" fontId="0" fillId="0" borderId="0" xfId="0" applyNumberFormat="1" applyFont="1" applyAlignment="1">
      <alignment horizontal="center"/>
    </xf>
    <xf numFmtId="0" fontId="6" fillId="4" borderId="1" xfId="0" applyFont="1" applyFill="1" applyBorder="1" applyAlignment="1">
      <alignment horizontal="center" vertical="justify"/>
    </xf>
    <xf numFmtId="0" fontId="0" fillId="4" borderId="2" xfId="0" applyFill="1" applyBorder="1" applyAlignment="1">
      <alignment horizontal="center" vertical="justify"/>
    </xf>
    <xf numFmtId="0" fontId="0" fillId="4" borderId="3" xfId="0" applyFill="1" applyBorder="1" applyAlignment="1">
      <alignment horizontal="center" vertical="justify"/>
    </xf>
    <xf numFmtId="0" fontId="5" fillId="0" borderId="5" xfId="0" applyFont="1" applyBorder="1" applyAlignment="1">
      <alignment vertical="justify"/>
    </xf>
    <xf numFmtId="0" fontId="5" fillId="0" borderId="5" xfId="0" applyFont="1" applyBorder="1" applyAlignment="1"/>
    <xf numFmtId="0" fontId="5" fillId="0" borderId="1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49" fontId="0" fillId="0" borderId="0" xfId="0" applyNumberFormat="1" applyBorder="1" applyAlignment="1">
      <alignment vertical="justify"/>
    </xf>
    <xf numFmtId="0" fontId="0" fillId="0" borderId="5" xfId="0" applyBorder="1" applyAlignment="1">
      <alignment vertical="justify"/>
    </xf>
    <xf numFmtId="49" fontId="5" fillId="0" borderId="1" xfId="0" applyNumberFormat="1" applyFont="1" applyBorder="1" applyAlignment="1">
      <alignment horizontal="center" vertical="justify"/>
    </xf>
    <xf numFmtId="49" fontId="5" fillId="0" borderId="2" xfId="0" applyNumberFormat="1" applyFont="1" applyBorder="1" applyAlignment="1">
      <alignment horizontal="center" vertical="justify"/>
    </xf>
    <xf numFmtId="49" fontId="5" fillId="0" borderId="3" xfId="0" applyNumberFormat="1" applyFont="1" applyBorder="1" applyAlignment="1">
      <alignment horizontal="center" vertical="justify"/>
    </xf>
    <xf numFmtId="0" fontId="0" fillId="0" borderId="1" xfId="0" applyBorder="1" applyAlignment="1">
      <alignment vertical="justify"/>
    </xf>
    <xf numFmtId="0" fontId="0" fillId="0" borderId="2" xfId="0" applyBorder="1" applyAlignment="1">
      <alignment vertical="justify"/>
    </xf>
    <xf numFmtId="0" fontId="0" fillId="0" borderId="3" xfId="0" applyBorder="1" applyAlignment="1">
      <alignment vertical="justify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2" fontId="5" fillId="0" borderId="1" xfId="0" applyNumberFormat="1" applyFont="1" applyBorder="1" applyAlignment="1">
      <alignment horizontal="center" vertical="justify"/>
    </xf>
    <xf numFmtId="2" fontId="5" fillId="0" borderId="2" xfId="0" applyNumberFormat="1" applyFont="1" applyBorder="1" applyAlignment="1">
      <alignment horizontal="center" vertical="justify"/>
    </xf>
    <xf numFmtId="2" fontId="5" fillId="0" borderId="3" xfId="0" applyNumberFormat="1" applyFont="1" applyBorder="1" applyAlignment="1">
      <alignment horizontal="center" vertical="justify"/>
    </xf>
    <xf numFmtId="2" fontId="8" fillId="0" borderId="1" xfId="0" applyNumberFormat="1" applyFont="1" applyBorder="1" applyAlignment="1">
      <alignment horizontal="center" vertical="justify"/>
    </xf>
    <xf numFmtId="2" fontId="8" fillId="0" borderId="2" xfId="0" applyNumberFormat="1" applyFont="1" applyBorder="1" applyAlignment="1">
      <alignment horizontal="center" vertical="justify"/>
    </xf>
    <xf numFmtId="2" fontId="8" fillId="0" borderId="3" xfId="0" applyNumberFormat="1" applyFont="1" applyBorder="1" applyAlignment="1">
      <alignment horizontal="center" vertical="justify"/>
    </xf>
    <xf numFmtId="49" fontId="5" fillId="4" borderId="1" xfId="0" applyNumberFormat="1" applyFont="1" applyFill="1" applyBorder="1" applyAlignment="1">
      <alignment horizontal="center" vertical="justify"/>
    </xf>
    <xf numFmtId="49" fontId="5" fillId="4" borderId="2" xfId="0" applyNumberFormat="1" applyFont="1" applyFill="1" applyBorder="1" applyAlignment="1">
      <alignment horizontal="center" vertical="justify"/>
    </xf>
    <xf numFmtId="49" fontId="5" fillId="4" borderId="3" xfId="0" applyNumberFormat="1" applyFont="1" applyFill="1" applyBorder="1" applyAlignment="1">
      <alignment horizontal="center" vertical="justify"/>
    </xf>
    <xf numFmtId="2" fontId="0" fillId="0" borderId="1" xfId="0" applyNumberFormat="1" applyBorder="1" applyAlignment="1">
      <alignment vertical="justify"/>
    </xf>
    <xf numFmtId="2" fontId="0" fillId="0" borderId="2" xfId="0" applyNumberFormat="1" applyBorder="1" applyAlignment="1">
      <alignment vertical="justify"/>
    </xf>
    <xf numFmtId="2" fontId="0" fillId="0" borderId="3" xfId="0" applyNumberFormat="1" applyBorder="1" applyAlignment="1">
      <alignment vertical="justify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B3:V104"/>
  <sheetViews>
    <sheetView tabSelected="1" topLeftCell="D1" zoomScaleNormal="100" workbookViewId="0">
      <pane xSplit="3" ySplit="8" topLeftCell="G99" activePane="bottomRight" state="frozen"/>
      <selection activeCell="D1" sqref="D1"/>
      <selection pane="topRight" activeCell="F1" sqref="F1"/>
      <selection pane="bottomLeft" activeCell="D9" sqref="D9"/>
      <selection pane="bottomRight" activeCell="K11" sqref="K11"/>
    </sheetView>
  </sheetViews>
  <sheetFormatPr defaultRowHeight="12.75" x14ac:dyDescent="0.2"/>
  <cols>
    <col min="3" max="3" width="17.5703125" customWidth="1"/>
    <col min="4" max="4" width="9.140625" hidden="1" customWidth="1"/>
    <col min="5" max="5" width="4.7109375" customWidth="1"/>
    <col min="6" max="6" width="8.42578125" customWidth="1"/>
    <col min="7" max="7" width="12" customWidth="1"/>
    <col min="8" max="8" width="13.42578125" customWidth="1"/>
    <col min="9" max="9" width="12.5703125" style="2" customWidth="1"/>
    <col min="10" max="10" width="12.85546875" customWidth="1"/>
    <col min="11" max="11" width="13.42578125" customWidth="1"/>
    <col min="12" max="14" width="12.42578125" customWidth="1"/>
    <col min="15" max="15" width="13.7109375" customWidth="1"/>
    <col min="16" max="16" width="12.5703125" customWidth="1"/>
    <col min="17" max="17" width="12" customWidth="1"/>
    <col min="18" max="18" width="15.28515625" customWidth="1"/>
    <col min="19" max="19" width="28" customWidth="1"/>
  </cols>
  <sheetData>
    <row r="3" spans="2:22" ht="15.75" x14ac:dyDescent="0.25">
      <c r="B3" s="1"/>
      <c r="D3" s="2"/>
      <c r="E3" s="3" t="s">
        <v>292</v>
      </c>
      <c r="F3" s="3"/>
      <c r="H3" s="2"/>
      <c r="J3" s="2"/>
      <c r="K3" s="2"/>
    </row>
    <row r="4" spans="2:22" ht="15.75" x14ac:dyDescent="0.25">
      <c r="D4" s="2"/>
      <c r="E4" s="2"/>
      <c r="F4" s="51"/>
      <c r="G4" s="51"/>
      <c r="H4" s="85"/>
      <c r="I4" s="152" t="s">
        <v>309</v>
      </c>
      <c r="J4" s="85"/>
      <c r="K4" s="85"/>
      <c r="L4" s="40"/>
      <c r="M4" s="40"/>
      <c r="N4" s="154" t="s">
        <v>308</v>
      </c>
      <c r="O4" s="40"/>
      <c r="P4" s="40"/>
      <c r="Q4" s="40"/>
      <c r="R4" s="40"/>
    </row>
    <row r="5" spans="2:22" ht="38.25" customHeight="1" x14ac:dyDescent="0.2">
      <c r="B5" s="177" t="s">
        <v>0</v>
      </c>
      <c r="C5" s="179" t="s">
        <v>1</v>
      </c>
      <c r="D5" s="179" t="s">
        <v>165</v>
      </c>
      <c r="E5" s="57" t="s">
        <v>0</v>
      </c>
      <c r="F5" s="182" t="s">
        <v>2</v>
      </c>
      <c r="G5" s="182" t="s">
        <v>3</v>
      </c>
      <c r="H5" s="174" t="s">
        <v>253</v>
      </c>
      <c r="I5" s="182" t="s">
        <v>274</v>
      </c>
      <c r="J5" s="182" t="s">
        <v>266</v>
      </c>
      <c r="K5" s="182" t="s">
        <v>257</v>
      </c>
      <c r="L5" s="182" t="s">
        <v>259</v>
      </c>
      <c r="M5" s="182" t="s">
        <v>303</v>
      </c>
      <c r="N5" s="182" t="s">
        <v>310</v>
      </c>
      <c r="O5" s="182" t="s">
        <v>248</v>
      </c>
      <c r="P5" s="182" t="s">
        <v>249</v>
      </c>
      <c r="Q5" s="182" t="s">
        <v>252</v>
      </c>
      <c r="R5" s="191" t="s">
        <v>293</v>
      </c>
      <c r="S5" s="190"/>
      <c r="T5" s="31"/>
      <c r="U5" s="31"/>
      <c r="V5" s="31"/>
    </row>
    <row r="6" spans="2:22" x14ac:dyDescent="0.2">
      <c r="B6" s="178"/>
      <c r="C6" s="180"/>
      <c r="D6" s="180"/>
      <c r="E6" s="58"/>
      <c r="F6" s="183"/>
      <c r="G6" s="185"/>
      <c r="H6" s="175"/>
      <c r="I6" s="188"/>
      <c r="J6" s="185"/>
      <c r="K6" s="185"/>
      <c r="L6" s="185"/>
      <c r="M6" s="185"/>
      <c r="N6" s="185"/>
      <c r="O6" s="185"/>
      <c r="P6" s="185"/>
      <c r="Q6" s="185"/>
      <c r="R6" s="191"/>
      <c r="S6" s="190"/>
      <c r="T6" s="31"/>
      <c r="U6" s="31"/>
      <c r="V6" s="31"/>
    </row>
    <row r="7" spans="2:22" x14ac:dyDescent="0.2">
      <c r="B7" s="178"/>
      <c r="C7" s="181"/>
      <c r="D7" s="181"/>
      <c r="E7" s="59"/>
      <c r="F7" s="184"/>
      <c r="G7" s="186"/>
      <c r="H7" s="176"/>
      <c r="I7" s="189"/>
      <c r="J7" s="186"/>
      <c r="K7" s="186"/>
      <c r="L7" s="186"/>
      <c r="M7" s="186"/>
      <c r="N7" s="186"/>
      <c r="O7" s="186"/>
      <c r="P7" s="186"/>
      <c r="Q7" s="186"/>
      <c r="R7" s="191"/>
      <c r="S7" s="31"/>
      <c r="T7" s="31"/>
      <c r="U7" s="31"/>
      <c r="V7" s="31"/>
    </row>
    <row r="8" spans="2:22" x14ac:dyDescent="0.2">
      <c r="B8" s="4">
        <v>1</v>
      </c>
      <c r="C8" s="4"/>
      <c r="D8" s="4"/>
      <c r="E8" s="4"/>
      <c r="F8" s="4">
        <v>2</v>
      </c>
      <c r="G8" s="4">
        <v>4</v>
      </c>
      <c r="H8" s="87" t="s">
        <v>275</v>
      </c>
      <c r="I8" s="4" t="s">
        <v>312</v>
      </c>
      <c r="J8" s="5" t="s">
        <v>245</v>
      </c>
      <c r="K8" s="5" t="s">
        <v>256</v>
      </c>
      <c r="L8" s="5" t="s">
        <v>245</v>
      </c>
      <c r="M8" s="5" t="s">
        <v>304</v>
      </c>
      <c r="N8" s="5" t="s">
        <v>311</v>
      </c>
      <c r="O8" s="5" t="s">
        <v>241</v>
      </c>
      <c r="P8" s="5" t="s">
        <v>242</v>
      </c>
      <c r="Q8" s="6" t="s">
        <v>251</v>
      </c>
      <c r="R8" s="141"/>
      <c r="S8" s="31"/>
      <c r="T8" s="31"/>
      <c r="U8" s="31"/>
      <c r="V8" s="31"/>
    </row>
    <row r="9" spans="2:22" x14ac:dyDescent="0.2">
      <c r="B9" s="7">
        <v>1</v>
      </c>
      <c r="C9" s="8" t="s">
        <v>4</v>
      </c>
      <c r="D9" s="9">
        <v>16</v>
      </c>
      <c r="E9" s="9">
        <v>1</v>
      </c>
      <c r="F9" s="10" t="s">
        <v>5</v>
      </c>
      <c r="G9" s="63">
        <v>8001.7</v>
      </c>
      <c r="H9" s="126">
        <v>208.85748535402831</v>
      </c>
      <c r="I9" s="135">
        <v>162.55000000000001</v>
      </c>
      <c r="J9" s="114">
        <v>225.28904280941137</v>
      </c>
      <c r="K9" s="114">
        <v>207.42087750071397</v>
      </c>
      <c r="L9" s="114">
        <v>131.32647981136645</v>
      </c>
      <c r="M9" s="114">
        <v>53.997408237737119</v>
      </c>
      <c r="N9" s="93">
        <v>72.383797408802607</v>
      </c>
      <c r="O9" s="93">
        <v>159.96744607923853</v>
      </c>
      <c r="P9" s="93">
        <v>203.65093260000003</v>
      </c>
      <c r="Q9" s="96"/>
      <c r="R9" s="96">
        <f>H9+J9+K9+L9+M9+N9+O9+P9+Q9</f>
        <v>1262.8934698012984</v>
      </c>
      <c r="S9" s="140"/>
      <c r="T9" s="31"/>
      <c r="U9" s="31"/>
      <c r="V9" s="31"/>
    </row>
    <row r="10" spans="2:22" x14ac:dyDescent="0.2">
      <c r="B10" s="7">
        <v>2</v>
      </c>
      <c r="C10" s="8" t="s">
        <v>6</v>
      </c>
      <c r="D10" s="9">
        <v>16</v>
      </c>
      <c r="E10" s="9">
        <v>2</v>
      </c>
      <c r="F10" s="10" t="s">
        <v>7</v>
      </c>
      <c r="G10" s="63">
        <v>8156.3</v>
      </c>
      <c r="H10" s="126">
        <v>206.19202828352516</v>
      </c>
      <c r="I10" s="135">
        <v>158.44</v>
      </c>
      <c r="J10" s="114">
        <v>215.01223920000001</v>
      </c>
      <c r="K10" s="114">
        <v>201.2689622</v>
      </c>
      <c r="L10" s="114">
        <v>133.00615819999999</v>
      </c>
      <c r="M10" s="114">
        <v>53.145164200000004</v>
      </c>
      <c r="N10" s="93">
        <v>72.323039200000011</v>
      </c>
      <c r="O10" s="93">
        <v>153.28956120000001</v>
      </c>
      <c r="P10" s="93">
        <v>199.98242520000002</v>
      </c>
      <c r="Q10" s="96"/>
      <c r="R10" s="96">
        <f t="shared" ref="R10:R73" si="0">H10+J10+K10+L10+M10+N10+O10+P10+Q10</f>
        <v>1234.2195776835254</v>
      </c>
      <c r="S10" s="140"/>
      <c r="T10" s="31"/>
      <c r="U10" s="31"/>
      <c r="V10" s="31"/>
    </row>
    <row r="11" spans="2:22" x14ac:dyDescent="0.2">
      <c r="B11" s="7">
        <v>3</v>
      </c>
      <c r="C11" s="8" t="s">
        <v>8</v>
      </c>
      <c r="D11" s="9">
        <v>9</v>
      </c>
      <c r="E11" s="9">
        <v>3</v>
      </c>
      <c r="F11" s="10" t="s">
        <v>9</v>
      </c>
      <c r="G11" s="63">
        <v>5294.9</v>
      </c>
      <c r="H11" s="126">
        <v>119.53345728891813</v>
      </c>
      <c r="I11" s="135">
        <v>93.73</v>
      </c>
      <c r="J11" s="114">
        <v>138.01823859999999</v>
      </c>
      <c r="K11" s="114">
        <v>132.4821006</v>
      </c>
      <c r="L11" s="114">
        <v>84.521557599999994</v>
      </c>
      <c r="M11" s="114">
        <v>36.437672599999999</v>
      </c>
      <c r="N11" s="93">
        <v>52.808814599999998</v>
      </c>
      <c r="O11" s="93">
        <v>106.7245966</v>
      </c>
      <c r="P11" s="93">
        <v>133.84361860000001</v>
      </c>
      <c r="Q11" s="96"/>
      <c r="R11" s="96">
        <f t="shared" si="0"/>
        <v>804.37005648891818</v>
      </c>
      <c r="S11" s="140"/>
      <c r="T11" s="31"/>
      <c r="U11" s="31"/>
      <c r="V11" s="31"/>
    </row>
    <row r="12" spans="2:22" x14ac:dyDescent="0.2">
      <c r="B12" s="7">
        <v>5</v>
      </c>
      <c r="C12" s="8" t="s">
        <v>10</v>
      </c>
      <c r="D12" s="9">
        <v>5</v>
      </c>
      <c r="E12" s="9">
        <v>4</v>
      </c>
      <c r="F12" s="10" t="s">
        <v>173</v>
      </c>
      <c r="G12" s="63">
        <v>25940.66</v>
      </c>
      <c r="H12" s="126">
        <v>632.55915472078277</v>
      </c>
      <c r="I12" s="135">
        <v>492.6</v>
      </c>
      <c r="J12" s="114">
        <v>687.42521424444794</v>
      </c>
      <c r="K12" s="114">
        <v>642.70099708368127</v>
      </c>
      <c r="L12" s="114">
        <v>495.45950690169383</v>
      </c>
      <c r="M12" s="114">
        <v>239.49426372769133</v>
      </c>
      <c r="N12" s="93">
        <v>280.89676925383645</v>
      </c>
      <c r="O12" s="93">
        <v>519.12147089999996</v>
      </c>
      <c r="P12" s="93">
        <v>631.50023089999991</v>
      </c>
      <c r="Q12" s="96"/>
      <c r="R12" s="96">
        <f t="shared" si="0"/>
        <v>4129.1576077321333</v>
      </c>
      <c r="S12" s="140"/>
      <c r="T12" s="31"/>
      <c r="U12" s="31"/>
      <c r="V12" s="31"/>
    </row>
    <row r="13" spans="2:22" x14ac:dyDescent="0.2">
      <c r="B13" s="7">
        <v>6</v>
      </c>
      <c r="C13" s="8" t="s">
        <v>12</v>
      </c>
      <c r="D13" s="9">
        <v>9</v>
      </c>
      <c r="E13" s="9">
        <v>5</v>
      </c>
      <c r="F13" s="10" t="s">
        <v>13</v>
      </c>
      <c r="G13" s="63">
        <v>5363.49</v>
      </c>
      <c r="H13" s="126">
        <v>150.97962965399537</v>
      </c>
      <c r="I13" s="135">
        <v>118.28</v>
      </c>
      <c r="J13" s="114">
        <v>161.82024057519823</v>
      </c>
      <c r="K13" s="114">
        <v>148.61983651910697</v>
      </c>
      <c r="L13" s="114">
        <v>106.2190736794078</v>
      </c>
      <c r="M13" s="114">
        <v>47.071301493876163</v>
      </c>
      <c r="N13" s="93">
        <v>58.557662014905802</v>
      </c>
      <c r="O13" s="93">
        <v>119.54694362823571</v>
      </c>
      <c r="P13" s="93">
        <v>148.3863804103718</v>
      </c>
      <c r="Q13" s="96"/>
      <c r="R13" s="96">
        <f t="shared" si="0"/>
        <v>941.20106797509777</v>
      </c>
      <c r="S13" s="140"/>
      <c r="T13" s="31"/>
      <c r="U13" s="31"/>
      <c r="V13" s="31"/>
    </row>
    <row r="14" spans="2:22" x14ac:dyDescent="0.2">
      <c r="B14" s="7">
        <v>7</v>
      </c>
      <c r="C14" s="8" t="s">
        <v>14</v>
      </c>
      <c r="D14" s="9">
        <v>9</v>
      </c>
      <c r="E14" s="9">
        <v>6</v>
      </c>
      <c r="F14" s="10" t="s">
        <v>15</v>
      </c>
      <c r="G14" s="63">
        <v>5310.7</v>
      </c>
      <c r="H14" s="126">
        <v>133.84633793778363</v>
      </c>
      <c r="I14" s="135">
        <v>102.28</v>
      </c>
      <c r="J14" s="114">
        <v>147.46336012768893</v>
      </c>
      <c r="K14" s="114">
        <v>129.61870749797671</v>
      </c>
      <c r="L14" s="114">
        <v>95.747453038024631</v>
      </c>
      <c r="M14" s="114">
        <v>41.315054348319499</v>
      </c>
      <c r="N14" s="93">
        <v>61.786043512996301</v>
      </c>
      <c r="O14" s="93">
        <v>111.30612749463241</v>
      </c>
      <c r="P14" s="93">
        <v>135.43086234980586</v>
      </c>
      <c r="Q14" s="96"/>
      <c r="R14" s="96">
        <f t="shared" si="0"/>
        <v>856.51394630722803</v>
      </c>
      <c r="S14" s="140"/>
      <c r="T14" s="31"/>
      <c r="U14" s="31"/>
      <c r="V14" s="31"/>
    </row>
    <row r="15" spans="2:22" x14ac:dyDescent="0.2">
      <c r="B15" s="7">
        <v>8</v>
      </c>
      <c r="C15" s="8" t="s">
        <v>158</v>
      </c>
      <c r="D15" s="9">
        <v>12</v>
      </c>
      <c r="E15" s="9">
        <v>7</v>
      </c>
      <c r="F15" s="10" t="s">
        <v>16</v>
      </c>
      <c r="G15" s="63">
        <v>26132.83</v>
      </c>
      <c r="H15" s="126">
        <v>629.66829854830644</v>
      </c>
      <c r="I15" s="135">
        <v>458.96</v>
      </c>
      <c r="J15" s="114">
        <v>675.84742422993247</v>
      </c>
      <c r="K15" s="114">
        <v>633.52855648855314</v>
      </c>
      <c r="L15" s="114">
        <v>458.93298203022454</v>
      </c>
      <c r="M15" s="114">
        <v>187.36205686515456</v>
      </c>
      <c r="N15" s="93">
        <v>238.34678105363557</v>
      </c>
      <c r="O15" s="93">
        <v>448.02223040000001</v>
      </c>
      <c r="P15" s="93">
        <v>572.49308780178058</v>
      </c>
      <c r="Q15" s="96"/>
      <c r="R15" s="96">
        <f t="shared" si="0"/>
        <v>3844.2014174175865</v>
      </c>
      <c r="S15" s="140"/>
      <c r="T15" s="31"/>
      <c r="U15" s="31"/>
      <c r="V15" s="31"/>
    </row>
    <row r="16" spans="2:22" x14ac:dyDescent="0.2">
      <c r="B16" s="7">
        <v>9</v>
      </c>
      <c r="C16" s="8" t="s">
        <v>17</v>
      </c>
      <c r="D16" s="9">
        <v>16</v>
      </c>
      <c r="E16" s="9">
        <v>8</v>
      </c>
      <c r="F16" s="10" t="s">
        <v>18</v>
      </c>
      <c r="G16" s="63">
        <v>8123.5</v>
      </c>
      <c r="H16" s="126">
        <v>208.94423873581061</v>
      </c>
      <c r="I16" s="135">
        <v>162.24</v>
      </c>
      <c r="J16" s="114">
        <v>219.37113230669956</v>
      </c>
      <c r="K16" s="114">
        <v>204.81231661663162</v>
      </c>
      <c r="L16" s="114">
        <v>141.95134307994994</v>
      </c>
      <c r="M16" s="114">
        <v>63.170397453256214</v>
      </c>
      <c r="N16" s="93">
        <v>76.266282237370717</v>
      </c>
      <c r="O16" s="93">
        <v>158.19305120588416</v>
      </c>
      <c r="P16" s="93">
        <v>196.47228258595925</v>
      </c>
      <c r="Q16" s="96"/>
      <c r="R16" s="96">
        <f t="shared" si="0"/>
        <v>1269.1810442215619</v>
      </c>
      <c r="S16" s="140"/>
      <c r="T16" s="31"/>
      <c r="U16" s="31"/>
      <c r="V16" s="31"/>
    </row>
    <row r="17" spans="2:22" x14ac:dyDescent="0.2">
      <c r="B17" s="7">
        <v>10</v>
      </c>
      <c r="C17" s="8" t="s">
        <v>19</v>
      </c>
      <c r="D17" s="9">
        <v>9</v>
      </c>
      <c r="E17" s="9">
        <v>9</v>
      </c>
      <c r="F17" s="10" t="s">
        <v>20</v>
      </c>
      <c r="G17" s="63">
        <v>6845.8</v>
      </c>
      <c r="H17" s="126">
        <v>196.14102601098324</v>
      </c>
      <c r="I17" s="135">
        <v>162.62</v>
      </c>
      <c r="J17" s="114">
        <v>213.83445342540918</v>
      </c>
      <c r="K17" s="114">
        <v>188.11716988214158</v>
      </c>
      <c r="L17" s="114">
        <v>122.0246375534486</v>
      </c>
      <c r="M17" s="114">
        <v>51.068839561913535</v>
      </c>
      <c r="N17" s="93">
        <v>86.725117361576679</v>
      </c>
      <c r="O17" s="93">
        <v>163.98083914871515</v>
      </c>
      <c r="P17" s="93">
        <v>195.8903925584153</v>
      </c>
      <c r="Q17" s="96"/>
      <c r="R17" s="96">
        <f t="shared" si="0"/>
        <v>1217.7824755026033</v>
      </c>
      <c r="S17" s="140"/>
      <c r="T17" s="31"/>
      <c r="U17" s="31"/>
      <c r="V17" s="31"/>
    </row>
    <row r="18" spans="2:22" x14ac:dyDescent="0.2">
      <c r="B18" s="7">
        <v>11</v>
      </c>
      <c r="C18" s="8" t="s">
        <v>21</v>
      </c>
      <c r="D18" s="9">
        <v>12</v>
      </c>
      <c r="E18" s="9">
        <v>10</v>
      </c>
      <c r="F18" s="10" t="s">
        <v>22</v>
      </c>
      <c r="G18" s="63">
        <v>8658.2000000000007</v>
      </c>
      <c r="H18" s="126">
        <v>233.39929779191056</v>
      </c>
      <c r="I18" s="135">
        <v>176.94</v>
      </c>
      <c r="J18" s="114">
        <v>250.83305319999999</v>
      </c>
      <c r="K18" s="114">
        <v>230.63437620000002</v>
      </c>
      <c r="L18" s="114">
        <v>155.35502220000001</v>
      </c>
      <c r="M18" s="114">
        <v>62.389791200000005</v>
      </c>
      <c r="N18" s="93">
        <v>82.690000000000012</v>
      </c>
      <c r="O18" s="93">
        <v>175.33486219999998</v>
      </c>
      <c r="P18" s="93">
        <v>219.62671419999998</v>
      </c>
      <c r="Q18" s="96"/>
      <c r="R18" s="96">
        <f t="shared" si="0"/>
        <v>1410.2631169919105</v>
      </c>
      <c r="S18" s="140"/>
      <c r="T18" s="31"/>
      <c r="U18" s="31"/>
      <c r="V18" s="31"/>
    </row>
    <row r="19" spans="2:22" x14ac:dyDescent="0.2">
      <c r="B19" s="7">
        <v>13</v>
      </c>
      <c r="C19" s="8" t="s">
        <v>23</v>
      </c>
      <c r="D19" s="9">
        <v>16</v>
      </c>
      <c r="E19" s="9">
        <v>11</v>
      </c>
      <c r="F19" s="10" t="s">
        <v>24</v>
      </c>
      <c r="G19" s="63">
        <v>8067.95</v>
      </c>
      <c r="H19" s="126">
        <v>198.59169280499836</v>
      </c>
      <c r="I19" s="135">
        <v>153.44999999999999</v>
      </c>
      <c r="J19" s="114">
        <v>215.88477237227366</v>
      </c>
      <c r="K19" s="114">
        <v>195.26884407059003</v>
      </c>
      <c r="L19" s="114">
        <v>133.50318665154154</v>
      </c>
      <c r="M19" s="114">
        <v>54.88974450469032</v>
      </c>
      <c r="N19" s="93">
        <v>73.572505314883742</v>
      </c>
      <c r="O19" s="93">
        <v>148.48852136289301</v>
      </c>
      <c r="P19" s="93">
        <v>186.65693776866198</v>
      </c>
      <c r="Q19" s="96"/>
      <c r="R19" s="96">
        <f t="shared" si="0"/>
        <v>1206.8562048505325</v>
      </c>
      <c r="S19" s="140"/>
      <c r="T19" s="31"/>
      <c r="U19" s="31"/>
      <c r="V19" s="31"/>
    </row>
    <row r="20" spans="2:22" x14ac:dyDescent="0.2">
      <c r="B20" s="7">
        <v>14</v>
      </c>
      <c r="C20" s="8" t="s">
        <v>174</v>
      </c>
      <c r="D20" s="9">
        <v>12</v>
      </c>
      <c r="E20" s="9">
        <v>12</v>
      </c>
      <c r="F20" s="10" t="s">
        <v>166</v>
      </c>
      <c r="G20" s="63">
        <v>6018.7</v>
      </c>
      <c r="H20" s="126">
        <v>151.90779951746134</v>
      </c>
      <c r="I20" s="135">
        <v>119.11</v>
      </c>
      <c r="J20" s="93">
        <v>164.27288157907495</v>
      </c>
      <c r="K20" s="93">
        <v>145.7474814634115</v>
      </c>
      <c r="L20" s="93">
        <v>101.01538362667213</v>
      </c>
      <c r="M20" s="93">
        <v>38.667972396903401</v>
      </c>
      <c r="N20" s="93">
        <v>62.1563096</v>
      </c>
      <c r="O20" s="93">
        <v>120.5821926</v>
      </c>
      <c r="P20" s="93">
        <v>150.1235236</v>
      </c>
      <c r="Q20" s="96"/>
      <c r="R20" s="96">
        <f t="shared" si="0"/>
        <v>934.4735443835234</v>
      </c>
      <c r="S20" s="140"/>
      <c r="T20" s="31"/>
      <c r="U20" s="31"/>
      <c r="V20" s="31"/>
    </row>
    <row r="21" spans="2:22" x14ac:dyDescent="0.2">
      <c r="B21" s="7">
        <v>15</v>
      </c>
      <c r="C21" s="8" t="s">
        <v>178</v>
      </c>
      <c r="D21" s="35">
        <v>12</v>
      </c>
      <c r="E21" s="9">
        <v>13</v>
      </c>
      <c r="F21" s="10" t="s">
        <v>167</v>
      </c>
      <c r="G21" s="63">
        <v>5589.1</v>
      </c>
      <c r="H21" s="126">
        <v>145.23130068964159</v>
      </c>
      <c r="I21" s="135">
        <v>112.05</v>
      </c>
      <c r="J21" s="93">
        <v>152.7118122</v>
      </c>
      <c r="K21" s="93">
        <v>138.9024762</v>
      </c>
      <c r="L21" s="93">
        <v>99.913832199999987</v>
      </c>
      <c r="M21" s="93">
        <v>43.182902200000008</v>
      </c>
      <c r="N21" s="93">
        <v>61.384709199999996</v>
      </c>
      <c r="O21" s="93">
        <v>118.3879852</v>
      </c>
      <c r="P21" s="93">
        <v>141.58174820000002</v>
      </c>
      <c r="Q21" s="96"/>
      <c r="R21" s="96">
        <f t="shared" si="0"/>
        <v>901.29676608964166</v>
      </c>
      <c r="S21" s="140"/>
      <c r="T21" s="31"/>
      <c r="U21" s="31"/>
      <c r="V21" s="31"/>
    </row>
    <row r="22" spans="2:22" x14ac:dyDescent="0.2">
      <c r="B22" s="7">
        <v>16</v>
      </c>
      <c r="C22" s="8" t="s">
        <v>25</v>
      </c>
      <c r="D22" s="9">
        <v>10</v>
      </c>
      <c r="E22" s="9">
        <v>14</v>
      </c>
      <c r="F22" s="10" t="s">
        <v>26</v>
      </c>
      <c r="G22" s="63">
        <v>4514.55</v>
      </c>
      <c r="H22" s="126">
        <v>117.52873522887208</v>
      </c>
      <c r="I22" s="135">
        <v>87.36</v>
      </c>
      <c r="J22" s="93">
        <v>120.58835787098204</v>
      </c>
      <c r="K22" s="93">
        <v>110.84972532663015</v>
      </c>
      <c r="L22" s="93">
        <v>73.177308811177625</v>
      </c>
      <c r="M22" s="93">
        <v>30.226543977337467</v>
      </c>
      <c r="N22" s="93">
        <v>47.082367999999995</v>
      </c>
      <c r="O22" s="93">
        <v>87.869297576950572</v>
      </c>
      <c r="P22" s="93">
        <v>111.76624660995145</v>
      </c>
      <c r="Q22" s="96"/>
      <c r="R22" s="96">
        <f t="shared" si="0"/>
        <v>699.08858340190136</v>
      </c>
      <c r="S22" s="140"/>
      <c r="T22" s="31"/>
      <c r="U22" s="31"/>
      <c r="V22" s="31"/>
    </row>
    <row r="23" spans="2:22" x14ac:dyDescent="0.2">
      <c r="B23" s="7">
        <v>17</v>
      </c>
      <c r="C23" s="12"/>
      <c r="D23" s="13"/>
      <c r="E23" s="9">
        <v>15</v>
      </c>
      <c r="F23" s="10" t="s">
        <v>27</v>
      </c>
      <c r="G23" s="63">
        <v>5281</v>
      </c>
      <c r="H23" s="126">
        <v>123.37487098257154</v>
      </c>
      <c r="I23" s="135">
        <v>92.23</v>
      </c>
      <c r="J23" s="93">
        <v>146.62786299999999</v>
      </c>
      <c r="K23" s="93">
        <v>132.01941500000001</v>
      </c>
      <c r="L23" s="93">
        <v>77.814650999999998</v>
      </c>
      <c r="M23" s="93">
        <v>31.066309999999998</v>
      </c>
      <c r="N23" s="93">
        <v>46.591899999999995</v>
      </c>
      <c r="O23" s="93">
        <v>106.8764</v>
      </c>
      <c r="P23" s="93">
        <v>127.72989999999999</v>
      </c>
      <c r="Q23" s="96"/>
      <c r="R23" s="96">
        <f t="shared" si="0"/>
        <v>792.10130998257137</v>
      </c>
      <c r="S23" s="140"/>
      <c r="T23" s="31"/>
      <c r="U23" s="31"/>
      <c r="V23" s="31"/>
    </row>
    <row r="24" spans="2:22" x14ac:dyDescent="0.2">
      <c r="B24" s="7">
        <v>18</v>
      </c>
      <c r="C24" s="14"/>
      <c r="D24" s="15"/>
      <c r="E24" s="9">
        <v>16</v>
      </c>
      <c r="F24" s="10" t="s">
        <v>28</v>
      </c>
      <c r="G24" s="63">
        <v>5281.6</v>
      </c>
      <c r="H24" s="126">
        <v>132.77143397599474</v>
      </c>
      <c r="I24" s="135">
        <v>92.64</v>
      </c>
      <c r="J24" s="93">
        <v>141.70114999999998</v>
      </c>
      <c r="K24" s="93">
        <v>130.88125700000001</v>
      </c>
      <c r="L24" s="93">
        <v>74.594148000000004</v>
      </c>
      <c r="M24" s="93">
        <v>29.171620999999998</v>
      </c>
      <c r="N24" s="93">
        <v>47.052200000000006</v>
      </c>
      <c r="O24" s="93">
        <v>105.5074</v>
      </c>
      <c r="P24" s="93">
        <v>130.59030000000001</v>
      </c>
      <c r="Q24" s="96"/>
      <c r="R24" s="96">
        <f t="shared" si="0"/>
        <v>792.26950997599465</v>
      </c>
      <c r="S24" s="140"/>
      <c r="T24" s="31"/>
      <c r="U24" s="31"/>
      <c r="V24" s="31"/>
    </row>
    <row r="25" spans="2:22" x14ac:dyDescent="0.2">
      <c r="B25" s="7">
        <v>22</v>
      </c>
      <c r="C25" s="8" t="s">
        <v>32</v>
      </c>
      <c r="D25" s="9">
        <v>12</v>
      </c>
      <c r="E25" s="9">
        <v>17</v>
      </c>
      <c r="F25" s="10" t="s">
        <v>33</v>
      </c>
      <c r="G25" s="63">
        <v>29621.16</v>
      </c>
      <c r="H25" s="126">
        <v>798.13750830785932</v>
      </c>
      <c r="I25" s="135">
        <v>616.74</v>
      </c>
      <c r="J25" s="93">
        <v>857.83206547574719</v>
      </c>
      <c r="K25" s="93">
        <v>816.49217629527743</v>
      </c>
      <c r="L25" s="93">
        <v>601.88583684503442</v>
      </c>
      <c r="M25" s="93">
        <v>268.01364050467015</v>
      </c>
      <c r="N25" s="93">
        <v>280.11267598997358</v>
      </c>
      <c r="O25" s="93">
        <v>575.03261473943348</v>
      </c>
      <c r="P25" s="93">
        <v>769.45944207136245</v>
      </c>
      <c r="Q25" s="96"/>
      <c r="R25" s="96">
        <f t="shared" si="0"/>
        <v>4966.9659602293577</v>
      </c>
      <c r="S25" s="140"/>
      <c r="T25" s="31"/>
      <c r="U25" s="31"/>
      <c r="V25" s="31"/>
    </row>
    <row r="26" spans="2:22" x14ac:dyDescent="0.2">
      <c r="B26" s="7">
        <v>23</v>
      </c>
      <c r="C26" s="8" t="s">
        <v>34</v>
      </c>
      <c r="D26" s="9">
        <v>9</v>
      </c>
      <c r="E26" s="9">
        <v>18</v>
      </c>
      <c r="F26" s="10" t="s">
        <v>35</v>
      </c>
      <c r="G26" s="63">
        <v>17704.099999999999</v>
      </c>
      <c r="H26" s="126">
        <v>445.2024301627755</v>
      </c>
      <c r="I26" s="135">
        <v>308.31</v>
      </c>
      <c r="J26" s="93">
        <v>472.10984500000006</v>
      </c>
      <c r="K26" s="93">
        <v>446.21676600000001</v>
      </c>
      <c r="L26" s="93">
        <v>314.95499200000006</v>
      </c>
      <c r="M26" s="93">
        <v>128.77455100000003</v>
      </c>
      <c r="N26" s="93">
        <v>178.18</v>
      </c>
      <c r="O26" s="93">
        <v>354.04049600000008</v>
      </c>
      <c r="P26" s="93">
        <v>441.16413799999998</v>
      </c>
      <c r="Q26" s="96"/>
      <c r="R26" s="96">
        <f t="shared" si="0"/>
        <v>2780.6432181627761</v>
      </c>
      <c r="S26" s="140"/>
      <c r="T26" s="31"/>
      <c r="U26" s="31"/>
      <c r="V26" s="31"/>
    </row>
    <row r="27" spans="2:22" x14ac:dyDescent="0.2">
      <c r="B27" s="7">
        <v>24</v>
      </c>
      <c r="C27" s="8" t="s">
        <v>36</v>
      </c>
      <c r="D27" s="9">
        <v>9</v>
      </c>
      <c r="E27" s="9">
        <v>19</v>
      </c>
      <c r="F27" s="10" t="s">
        <v>37</v>
      </c>
      <c r="G27" s="63">
        <v>14216.5</v>
      </c>
      <c r="H27" s="126">
        <v>375.68050175902658</v>
      </c>
      <c r="I27" s="135">
        <v>281.83999999999997</v>
      </c>
      <c r="J27" s="93">
        <v>390.5906366767133</v>
      </c>
      <c r="K27" s="114">
        <v>355.56101835459742</v>
      </c>
      <c r="L27" s="114">
        <v>258.13936719999998</v>
      </c>
      <c r="M27" s="114">
        <v>118.72555419999999</v>
      </c>
      <c r="N27" s="93">
        <v>159.09077719999999</v>
      </c>
      <c r="O27" s="93">
        <v>276.64377919999993</v>
      </c>
      <c r="P27" s="93">
        <v>322.22321420000003</v>
      </c>
      <c r="Q27" s="96"/>
      <c r="R27" s="96">
        <f t="shared" si="0"/>
        <v>2256.6548487903374</v>
      </c>
      <c r="S27" s="140"/>
      <c r="T27" s="31"/>
      <c r="U27" s="31"/>
      <c r="V27" s="31"/>
    </row>
    <row r="28" spans="2:22" x14ac:dyDescent="0.2">
      <c r="B28" s="7">
        <v>25</v>
      </c>
      <c r="C28" s="8" t="s">
        <v>38</v>
      </c>
      <c r="D28" s="9">
        <v>9</v>
      </c>
      <c r="E28" s="9">
        <v>20</v>
      </c>
      <c r="F28" s="10" t="s">
        <v>39</v>
      </c>
      <c r="G28" s="63">
        <v>10576.7</v>
      </c>
      <c r="H28" s="126">
        <v>259.75949579105554</v>
      </c>
      <c r="I28" s="135">
        <v>195.36</v>
      </c>
      <c r="J28" s="93">
        <v>272.60564467133145</v>
      </c>
      <c r="K28" s="114">
        <v>249.53581121056342</v>
      </c>
      <c r="L28" s="114">
        <v>188.93626978136726</v>
      </c>
      <c r="M28" s="114">
        <v>78.145576593055509</v>
      </c>
      <c r="N28" s="93">
        <v>103.7580562902689</v>
      </c>
      <c r="O28" s="93">
        <v>203.36306287591344</v>
      </c>
      <c r="P28" s="93">
        <v>248.18046879908584</v>
      </c>
      <c r="Q28" s="96"/>
      <c r="R28" s="96">
        <f t="shared" si="0"/>
        <v>1604.2843860126416</v>
      </c>
      <c r="S28" s="140"/>
      <c r="T28" s="31"/>
      <c r="U28" s="31"/>
      <c r="V28" s="31"/>
    </row>
    <row r="29" spans="2:22" x14ac:dyDescent="0.2">
      <c r="B29" s="7">
        <v>26</v>
      </c>
      <c r="C29" s="8" t="s">
        <v>40</v>
      </c>
      <c r="D29" s="9">
        <v>9</v>
      </c>
      <c r="E29" s="9">
        <v>21</v>
      </c>
      <c r="F29" s="10" t="s">
        <v>41</v>
      </c>
      <c r="G29" s="63">
        <v>5307.22</v>
      </c>
      <c r="H29" s="126">
        <v>144.365962713318</v>
      </c>
      <c r="I29" s="135">
        <v>111.74</v>
      </c>
      <c r="J29" s="93">
        <v>153.38854419999998</v>
      </c>
      <c r="K29" s="114">
        <v>142.44876819999999</v>
      </c>
      <c r="L29" s="114">
        <v>94.234818199999992</v>
      </c>
      <c r="M29" s="114">
        <v>33.508406199999996</v>
      </c>
      <c r="N29" s="93">
        <v>47.675102199999998</v>
      </c>
      <c r="O29" s="93">
        <v>106.6942712</v>
      </c>
      <c r="P29" s="93">
        <v>136.27796119999999</v>
      </c>
      <c r="Q29" s="96"/>
      <c r="R29" s="96">
        <f t="shared" si="0"/>
        <v>858.59383411331783</v>
      </c>
      <c r="S29" s="140"/>
      <c r="T29" s="31"/>
      <c r="U29" s="31"/>
      <c r="V29" s="31"/>
    </row>
    <row r="30" spans="2:22" x14ac:dyDescent="0.2">
      <c r="B30" s="7">
        <v>27</v>
      </c>
      <c r="C30" s="8" t="s">
        <v>42</v>
      </c>
      <c r="D30" s="9">
        <v>9</v>
      </c>
      <c r="E30" s="9">
        <v>22</v>
      </c>
      <c r="F30" s="10" t="s">
        <v>43</v>
      </c>
      <c r="G30" s="63">
        <v>5291.1</v>
      </c>
      <c r="H30" s="126">
        <v>145.31012913074645</v>
      </c>
      <c r="I30" s="135">
        <v>114.54</v>
      </c>
      <c r="J30" s="93">
        <v>159.9754054477593</v>
      </c>
      <c r="K30" s="114">
        <v>146.15041681251586</v>
      </c>
      <c r="L30" s="114">
        <v>90.761893068835292</v>
      </c>
      <c r="M30" s="114">
        <v>35.601627166106184</v>
      </c>
      <c r="N30" s="93">
        <v>44.886320117750344</v>
      </c>
      <c r="O30" s="93">
        <v>105.39899414336367</v>
      </c>
      <c r="P30" s="93">
        <v>134.50384799486616</v>
      </c>
      <c r="Q30" s="96"/>
      <c r="R30" s="96">
        <f t="shared" si="0"/>
        <v>862.58863388194322</v>
      </c>
      <c r="S30" s="140"/>
      <c r="T30" s="31"/>
      <c r="U30" s="31"/>
      <c r="V30" s="31"/>
    </row>
    <row r="31" spans="2:22" x14ac:dyDescent="0.2">
      <c r="B31" s="7">
        <v>28</v>
      </c>
      <c r="C31" s="8" t="s">
        <v>44</v>
      </c>
      <c r="D31" s="9">
        <v>9</v>
      </c>
      <c r="E31" s="9">
        <v>23</v>
      </c>
      <c r="F31" s="10" t="s">
        <v>45</v>
      </c>
      <c r="G31" s="63">
        <v>5292.93</v>
      </c>
      <c r="H31" s="126">
        <v>157.10728575100296</v>
      </c>
      <c r="I31" s="135">
        <v>120.7</v>
      </c>
      <c r="J31" s="114">
        <v>171.47604679999998</v>
      </c>
      <c r="K31" s="114">
        <v>157.4567778</v>
      </c>
      <c r="L31" s="114">
        <v>98.465097799999995</v>
      </c>
      <c r="M31" s="114">
        <v>40.732706800000003</v>
      </c>
      <c r="N31" s="93">
        <v>56.454403800000009</v>
      </c>
      <c r="O31" s="93">
        <v>115.2570178</v>
      </c>
      <c r="P31" s="93">
        <v>139.1308008</v>
      </c>
      <c r="Q31" s="96"/>
      <c r="R31" s="96">
        <f t="shared" si="0"/>
        <v>936.08013735100292</v>
      </c>
      <c r="S31" s="140"/>
      <c r="T31" s="31"/>
      <c r="U31" s="31"/>
      <c r="V31" s="31"/>
    </row>
    <row r="32" spans="2:22" x14ac:dyDescent="0.2">
      <c r="B32" s="7">
        <v>29</v>
      </c>
      <c r="C32" s="8" t="s">
        <v>46</v>
      </c>
      <c r="D32" s="9">
        <v>9</v>
      </c>
      <c r="E32" s="9">
        <v>24</v>
      </c>
      <c r="F32" s="10" t="s">
        <v>47</v>
      </c>
      <c r="G32" s="63">
        <v>6981.8</v>
      </c>
      <c r="H32" s="126">
        <v>174.64558890700428</v>
      </c>
      <c r="I32" s="135">
        <v>134.19999999999999</v>
      </c>
      <c r="J32" s="114">
        <v>189.60493116440662</v>
      </c>
      <c r="K32" s="114">
        <v>178.69075799189659</v>
      </c>
      <c r="L32" s="114">
        <v>124.84484226564378</v>
      </c>
      <c r="M32" s="114">
        <v>53.517523121834508</v>
      </c>
      <c r="N32" s="93">
        <v>65.473112095419253</v>
      </c>
      <c r="O32" s="93">
        <v>129.97334521154681</v>
      </c>
      <c r="P32" s="93">
        <v>160.99461519999997</v>
      </c>
      <c r="Q32" s="96"/>
      <c r="R32" s="96">
        <f t="shared" si="0"/>
        <v>1077.7447159577519</v>
      </c>
      <c r="S32" s="140"/>
      <c r="T32" s="31"/>
      <c r="U32" s="31"/>
      <c r="V32" s="31"/>
    </row>
    <row r="33" spans="2:22" x14ac:dyDescent="0.2">
      <c r="B33" s="7"/>
      <c r="C33" s="8"/>
      <c r="D33" s="9"/>
      <c r="E33" s="9">
        <v>25</v>
      </c>
      <c r="F33" s="10" t="s">
        <v>29</v>
      </c>
      <c r="G33" s="63">
        <v>5310.1</v>
      </c>
      <c r="H33" s="126">
        <v>144.62024755179215</v>
      </c>
      <c r="I33" s="135">
        <v>98.72</v>
      </c>
      <c r="J33" s="114">
        <v>154.01164199999999</v>
      </c>
      <c r="K33" s="114">
        <v>143.14272299999999</v>
      </c>
      <c r="L33" s="114">
        <v>84.748141000000004</v>
      </c>
      <c r="M33" s="114">
        <v>36.664210999999995</v>
      </c>
      <c r="N33" s="93">
        <v>59.893600000000006</v>
      </c>
      <c r="O33" s="93">
        <v>115.6425</v>
      </c>
      <c r="P33" s="93">
        <v>138.2448</v>
      </c>
      <c r="Q33" s="96"/>
      <c r="R33" s="96">
        <f t="shared" si="0"/>
        <v>876.96786455179222</v>
      </c>
      <c r="S33" s="140"/>
      <c r="T33" s="31"/>
      <c r="U33" s="31"/>
      <c r="V33" s="31"/>
    </row>
    <row r="34" spans="2:22" x14ac:dyDescent="0.2">
      <c r="B34" s="7"/>
      <c r="C34" s="8"/>
      <c r="D34" s="9"/>
      <c r="E34" s="9">
        <v>26</v>
      </c>
      <c r="F34" s="10" t="s">
        <v>30</v>
      </c>
      <c r="G34" s="63">
        <v>5317.57</v>
      </c>
      <c r="H34" s="126">
        <v>133.34690426964812</v>
      </c>
      <c r="I34" s="135">
        <v>92.36</v>
      </c>
      <c r="J34" s="114">
        <v>144.296738</v>
      </c>
      <c r="K34" s="114">
        <v>136.28789399999999</v>
      </c>
      <c r="L34" s="114">
        <v>86.460420999999997</v>
      </c>
      <c r="M34" s="114">
        <v>36.611502000000002</v>
      </c>
      <c r="N34" s="93">
        <v>52.549900000000001</v>
      </c>
      <c r="O34" s="93">
        <v>100.69500000000001</v>
      </c>
      <c r="P34" s="93">
        <v>125.35959999999999</v>
      </c>
      <c r="Q34" s="96"/>
      <c r="R34" s="96">
        <f t="shared" si="0"/>
        <v>815.60795926964818</v>
      </c>
      <c r="S34" s="140"/>
      <c r="T34" s="31"/>
      <c r="U34" s="31"/>
      <c r="V34" s="31"/>
    </row>
    <row r="35" spans="2:22" x14ac:dyDescent="0.2">
      <c r="B35" s="7"/>
      <c r="C35" s="8"/>
      <c r="D35" s="9"/>
      <c r="E35" s="9">
        <v>27</v>
      </c>
      <c r="F35" s="16" t="s">
        <v>31</v>
      </c>
      <c r="G35" s="63">
        <v>5261.36</v>
      </c>
      <c r="H35" s="126">
        <v>136.5986654462348</v>
      </c>
      <c r="I35" s="135">
        <v>93.3</v>
      </c>
      <c r="J35" s="114">
        <v>147.06020699999999</v>
      </c>
      <c r="K35" s="114">
        <v>138.71402899999998</v>
      </c>
      <c r="L35" s="114">
        <v>85.696813000000006</v>
      </c>
      <c r="M35" s="114">
        <v>37.154424999999996</v>
      </c>
      <c r="N35" s="93">
        <v>58.426600000000001</v>
      </c>
      <c r="O35" s="93">
        <v>102.77379999999999</v>
      </c>
      <c r="P35" s="93">
        <v>127.51550000000003</v>
      </c>
      <c r="Q35" s="96"/>
      <c r="R35" s="96">
        <f t="shared" si="0"/>
        <v>833.94003944623478</v>
      </c>
      <c r="S35" s="140"/>
      <c r="T35" s="31"/>
      <c r="U35" s="31"/>
      <c r="V35" s="31"/>
    </row>
    <row r="36" spans="2:22" x14ac:dyDescent="0.2">
      <c r="B36" s="7">
        <v>30</v>
      </c>
      <c r="C36" s="8" t="s">
        <v>48</v>
      </c>
      <c r="D36" s="9">
        <v>12</v>
      </c>
      <c r="E36" s="9">
        <v>28</v>
      </c>
      <c r="F36" s="18" t="s">
        <v>49</v>
      </c>
      <c r="G36" s="65">
        <v>60136</v>
      </c>
      <c r="H36" s="127">
        <v>1822.0554946461693</v>
      </c>
      <c r="I36" s="135">
        <v>1263.0899999999999</v>
      </c>
      <c r="J36" s="114">
        <v>2053.3009899999997</v>
      </c>
      <c r="K36" s="114">
        <v>1852.5777519999999</v>
      </c>
      <c r="L36" s="114">
        <v>1129.573836</v>
      </c>
      <c r="M36" s="114">
        <v>418.88702499999999</v>
      </c>
      <c r="N36" s="93">
        <v>616.09410000000014</v>
      </c>
      <c r="O36" s="93">
        <v>1324.9574</v>
      </c>
      <c r="P36" s="93">
        <v>1663.6872999999998</v>
      </c>
      <c r="Q36" s="96"/>
      <c r="R36" s="96">
        <f t="shared" si="0"/>
        <v>10881.133897646168</v>
      </c>
      <c r="S36" s="140"/>
      <c r="T36" s="31"/>
      <c r="U36" s="31"/>
      <c r="V36" s="31"/>
    </row>
    <row r="37" spans="2:22" x14ac:dyDescent="0.2">
      <c r="B37" s="7">
        <v>31</v>
      </c>
      <c r="C37" s="8" t="s">
        <v>50</v>
      </c>
      <c r="D37" s="9">
        <v>9</v>
      </c>
      <c r="E37" s="9">
        <v>29</v>
      </c>
      <c r="F37" s="10" t="s">
        <v>51</v>
      </c>
      <c r="G37" s="63">
        <v>22594.799999999999</v>
      </c>
      <c r="H37" s="126">
        <v>628.61758212561654</v>
      </c>
      <c r="I37" s="135">
        <v>430.08</v>
      </c>
      <c r="J37" s="114">
        <v>675.262878</v>
      </c>
      <c r="K37" s="114">
        <v>606.53709399999991</v>
      </c>
      <c r="L37" s="114">
        <v>404.178766</v>
      </c>
      <c r="M37" s="114">
        <v>159.90307899999999</v>
      </c>
      <c r="N37" s="93">
        <v>195.75989999999996</v>
      </c>
      <c r="O37" s="93">
        <v>413.24889999999999</v>
      </c>
      <c r="P37" s="93">
        <v>558.70379999999989</v>
      </c>
      <c r="Q37" s="96"/>
      <c r="R37" s="96">
        <f t="shared" si="0"/>
        <v>3642.2119991256163</v>
      </c>
      <c r="S37" s="140"/>
      <c r="T37" s="31"/>
      <c r="U37" s="31"/>
      <c r="V37" s="31"/>
    </row>
    <row r="38" spans="2:22" x14ac:dyDescent="0.2">
      <c r="B38" s="7">
        <v>32</v>
      </c>
      <c r="C38" s="8" t="s">
        <v>52</v>
      </c>
      <c r="D38" s="9">
        <v>14</v>
      </c>
      <c r="E38" s="9">
        <v>30</v>
      </c>
      <c r="F38" s="10" t="s">
        <v>53</v>
      </c>
      <c r="G38" s="63">
        <v>3838.67</v>
      </c>
      <c r="H38" s="126">
        <v>113.44564176540611</v>
      </c>
      <c r="I38" s="135">
        <v>87.6</v>
      </c>
      <c r="J38" s="114">
        <v>122.90476807542989</v>
      </c>
      <c r="K38" s="114">
        <v>118.29404191200855</v>
      </c>
      <c r="L38" s="114">
        <v>84.562425111822932</v>
      </c>
      <c r="M38" s="114">
        <v>34.833530169057063</v>
      </c>
      <c r="N38" s="93">
        <v>33.183769868508676</v>
      </c>
      <c r="O38" s="93">
        <v>76.074620230065108</v>
      </c>
      <c r="P38" s="93">
        <v>98.969029563558252</v>
      </c>
      <c r="Q38" s="96"/>
      <c r="R38" s="96">
        <f t="shared" si="0"/>
        <v>682.26782669585657</v>
      </c>
      <c r="S38" s="140"/>
      <c r="T38" s="31"/>
      <c r="U38" s="31"/>
      <c r="V38" s="31"/>
    </row>
    <row r="39" spans="2:22" x14ac:dyDescent="0.2">
      <c r="B39" s="7">
        <v>33</v>
      </c>
      <c r="C39" s="8" t="s">
        <v>54</v>
      </c>
      <c r="D39" s="9">
        <v>9</v>
      </c>
      <c r="E39" s="9">
        <v>31</v>
      </c>
      <c r="F39" s="10" t="s">
        <v>55</v>
      </c>
      <c r="G39" s="63">
        <v>14333.29</v>
      </c>
      <c r="H39" s="126">
        <v>383.43948914810915</v>
      </c>
      <c r="I39" s="135">
        <v>295.47000000000003</v>
      </c>
      <c r="J39" s="114">
        <v>408.0890814</v>
      </c>
      <c r="K39" s="114">
        <v>375.35640240000004</v>
      </c>
      <c r="L39" s="114">
        <v>249.41765840000002</v>
      </c>
      <c r="M39" s="114">
        <v>98.951800399999996</v>
      </c>
      <c r="N39" s="93">
        <v>121.5175794</v>
      </c>
      <c r="O39" s="93">
        <v>266.42120140000003</v>
      </c>
      <c r="P39" s="93">
        <v>343.15999999999997</v>
      </c>
      <c r="Q39" s="96"/>
      <c r="R39" s="96">
        <f t="shared" si="0"/>
        <v>2246.3532125481088</v>
      </c>
      <c r="S39" s="140"/>
      <c r="T39" s="31"/>
      <c r="U39" s="31"/>
      <c r="V39" s="31"/>
    </row>
    <row r="40" spans="2:22" x14ac:dyDescent="0.2">
      <c r="B40" s="7">
        <v>34</v>
      </c>
      <c r="C40" s="8" t="s">
        <v>56</v>
      </c>
      <c r="D40" s="9">
        <v>9</v>
      </c>
      <c r="E40" s="9">
        <v>32</v>
      </c>
      <c r="F40" s="10" t="s">
        <v>57</v>
      </c>
      <c r="G40" s="63">
        <v>8887.14</v>
      </c>
      <c r="H40" s="126">
        <v>216.25267829102268</v>
      </c>
      <c r="I40" s="135">
        <v>142.88</v>
      </c>
      <c r="J40" s="114">
        <v>250.60373300000001</v>
      </c>
      <c r="K40" s="114">
        <v>223.10581999999997</v>
      </c>
      <c r="L40" s="114">
        <v>154.154236</v>
      </c>
      <c r="M40" s="114">
        <v>64.629396</v>
      </c>
      <c r="N40" s="93">
        <v>75.038299999999992</v>
      </c>
      <c r="O40" s="93">
        <v>159.44910000000002</v>
      </c>
      <c r="P40" s="93">
        <v>201.55849699999999</v>
      </c>
      <c r="Q40" s="96"/>
      <c r="R40" s="96">
        <f t="shared" si="0"/>
        <v>1344.7917602910227</v>
      </c>
      <c r="S40" s="140"/>
      <c r="T40" s="31"/>
      <c r="U40" s="31"/>
      <c r="V40" s="31"/>
    </row>
    <row r="41" spans="2:22" x14ac:dyDescent="0.2">
      <c r="B41" s="7">
        <v>35</v>
      </c>
      <c r="C41" s="8" t="s">
        <v>58</v>
      </c>
      <c r="D41" s="9">
        <v>12</v>
      </c>
      <c r="E41" s="9">
        <v>33</v>
      </c>
      <c r="F41" s="10" t="s">
        <v>59</v>
      </c>
      <c r="G41" s="63">
        <v>30734.82</v>
      </c>
      <c r="H41" s="126">
        <v>853.99703560769478</v>
      </c>
      <c r="I41" s="135">
        <v>628.38</v>
      </c>
      <c r="J41" s="114">
        <v>885.97170644687924</v>
      </c>
      <c r="K41" s="114">
        <v>808.87138727343097</v>
      </c>
      <c r="L41" s="114">
        <v>613.61255477635814</v>
      </c>
      <c r="M41" s="114">
        <v>248.82404751322926</v>
      </c>
      <c r="N41" s="93">
        <v>344.36398469747809</v>
      </c>
      <c r="O41" s="93">
        <v>672.42037906047801</v>
      </c>
      <c r="P41" s="93">
        <v>829.0975492009145</v>
      </c>
      <c r="Q41" s="96"/>
      <c r="R41" s="96">
        <f t="shared" si="0"/>
        <v>5257.1586445764633</v>
      </c>
      <c r="S41" s="140"/>
      <c r="T41" s="31"/>
      <c r="U41" s="31"/>
      <c r="V41" s="31"/>
    </row>
    <row r="42" spans="2:22" x14ac:dyDescent="0.2">
      <c r="B42" s="7">
        <v>36</v>
      </c>
      <c r="C42" s="8" t="s">
        <v>60</v>
      </c>
      <c r="D42" s="9">
        <v>14</v>
      </c>
      <c r="E42" s="9">
        <v>34</v>
      </c>
      <c r="F42" s="10" t="s">
        <v>61</v>
      </c>
      <c r="G42" s="63">
        <v>7355.1</v>
      </c>
      <c r="H42" s="126">
        <v>221.37183676566914</v>
      </c>
      <c r="I42" s="135">
        <v>169.95</v>
      </c>
      <c r="J42" s="114">
        <v>236.98417310869738</v>
      </c>
      <c r="K42" s="114">
        <v>218.99625463834749</v>
      </c>
      <c r="L42" s="114">
        <v>139.13552675793633</v>
      </c>
      <c r="M42" s="114">
        <v>58.639473764669404</v>
      </c>
      <c r="N42" s="93">
        <v>65.395065399999993</v>
      </c>
      <c r="O42" s="93">
        <v>135.60741789779848</v>
      </c>
      <c r="P42" s="93">
        <v>180.87150036512156</v>
      </c>
      <c r="Q42" s="96"/>
      <c r="R42" s="96">
        <f t="shared" si="0"/>
        <v>1257.0012486982398</v>
      </c>
      <c r="S42" s="140"/>
      <c r="T42" s="31"/>
      <c r="U42" s="31"/>
      <c r="V42" s="31"/>
    </row>
    <row r="43" spans="2:22" x14ac:dyDescent="0.2">
      <c r="B43" s="7">
        <v>37</v>
      </c>
      <c r="C43" s="8" t="s">
        <v>62</v>
      </c>
      <c r="D43" s="9">
        <v>9</v>
      </c>
      <c r="E43" s="9">
        <v>35</v>
      </c>
      <c r="F43" s="10" t="s">
        <v>63</v>
      </c>
      <c r="G43" s="63">
        <v>8580.98</v>
      </c>
      <c r="H43" s="126">
        <v>233.94769267379152</v>
      </c>
      <c r="I43" s="135">
        <v>160.5</v>
      </c>
      <c r="J43" s="114">
        <v>252.05045800000005</v>
      </c>
      <c r="K43" s="114">
        <v>224.60674200000005</v>
      </c>
      <c r="L43" s="114">
        <v>158.43486900000002</v>
      </c>
      <c r="M43" s="114">
        <v>64.276805999999993</v>
      </c>
      <c r="N43" s="93">
        <v>85.01</v>
      </c>
      <c r="O43" s="93">
        <v>164.51</v>
      </c>
      <c r="P43" s="93">
        <v>237.97942999999998</v>
      </c>
      <c r="Q43" s="96"/>
      <c r="R43" s="96">
        <f t="shared" si="0"/>
        <v>1420.8159976737916</v>
      </c>
      <c r="S43" s="140"/>
      <c r="T43" s="31"/>
      <c r="U43" s="31"/>
      <c r="V43" s="31"/>
    </row>
    <row r="44" spans="2:22" x14ac:dyDescent="0.2">
      <c r="B44" s="7">
        <v>38</v>
      </c>
      <c r="C44" s="8" t="s">
        <v>64</v>
      </c>
      <c r="D44" s="9">
        <v>9</v>
      </c>
      <c r="E44" s="9">
        <v>36</v>
      </c>
      <c r="F44" s="10" t="s">
        <v>65</v>
      </c>
      <c r="G44" s="63">
        <v>7098.9</v>
      </c>
      <c r="H44" s="126">
        <v>206.51086421460047</v>
      </c>
      <c r="I44" s="135">
        <v>158.71</v>
      </c>
      <c r="J44" s="114">
        <v>222.47938491794721</v>
      </c>
      <c r="K44" s="114">
        <v>201.34173927651312</v>
      </c>
      <c r="L44" s="114">
        <v>132.74804216584567</v>
      </c>
      <c r="M44" s="114">
        <v>56.523655133902153</v>
      </c>
      <c r="N44" s="93">
        <v>67.255538746334892</v>
      </c>
      <c r="O44" s="93">
        <v>139.57994725049599</v>
      </c>
      <c r="P44" s="93">
        <v>183.66363532346168</v>
      </c>
      <c r="Q44" s="96"/>
      <c r="R44" s="96">
        <f t="shared" si="0"/>
        <v>1210.1028070291011</v>
      </c>
      <c r="S44" s="140"/>
      <c r="T44" s="31"/>
      <c r="U44" s="31"/>
      <c r="V44" s="31"/>
    </row>
    <row r="45" spans="2:22" x14ac:dyDescent="0.2">
      <c r="B45" s="7">
        <v>39</v>
      </c>
      <c r="C45" s="8" t="s">
        <v>159</v>
      </c>
      <c r="D45" s="9">
        <v>14</v>
      </c>
      <c r="E45" s="9">
        <v>37</v>
      </c>
      <c r="F45" s="10" t="s">
        <v>66</v>
      </c>
      <c r="G45" s="63">
        <v>3904.1</v>
      </c>
      <c r="H45" s="126">
        <v>113.02213041118054</v>
      </c>
      <c r="I45" s="135">
        <v>87.79</v>
      </c>
      <c r="J45" s="114">
        <v>120.12789896602531</v>
      </c>
      <c r="K45" s="114">
        <v>110.3530627568903</v>
      </c>
      <c r="L45" s="114">
        <v>65.421149589809488</v>
      </c>
      <c r="M45" s="114">
        <v>23.866374854559222</v>
      </c>
      <c r="N45" s="93">
        <v>41.720621975018339</v>
      </c>
      <c r="O45" s="93">
        <v>89.269593152417457</v>
      </c>
      <c r="P45" s="93">
        <v>107.56521796976453</v>
      </c>
      <c r="Q45" s="96"/>
      <c r="R45" s="96">
        <f t="shared" si="0"/>
        <v>671.3460496756652</v>
      </c>
      <c r="S45" s="140"/>
      <c r="T45" s="31"/>
      <c r="U45" s="31"/>
      <c r="V45" s="31"/>
    </row>
    <row r="46" spans="2:22" x14ac:dyDescent="0.2">
      <c r="B46" s="7">
        <v>40</v>
      </c>
      <c r="C46" s="8" t="s">
        <v>67</v>
      </c>
      <c r="D46" s="9">
        <v>9</v>
      </c>
      <c r="E46" s="9">
        <v>38</v>
      </c>
      <c r="F46" s="10" t="s">
        <v>68</v>
      </c>
      <c r="G46" s="63">
        <v>14395.6</v>
      </c>
      <c r="H46" s="126">
        <v>391.68731368694506</v>
      </c>
      <c r="I46" s="135">
        <v>276.95</v>
      </c>
      <c r="J46" s="114">
        <v>427.522852</v>
      </c>
      <c r="K46" s="114">
        <v>392.84070100000002</v>
      </c>
      <c r="L46" s="114">
        <v>250.82943599999999</v>
      </c>
      <c r="M46" s="114">
        <v>92.824904999999987</v>
      </c>
      <c r="N46" s="93">
        <v>112.98049999999999</v>
      </c>
      <c r="O46" s="93">
        <v>287.65359999999998</v>
      </c>
      <c r="P46" s="93">
        <v>368.45590000000004</v>
      </c>
      <c r="Q46" s="96"/>
      <c r="R46" s="96">
        <f t="shared" si="0"/>
        <v>2324.7952076869447</v>
      </c>
      <c r="S46" s="140"/>
      <c r="T46" s="31"/>
      <c r="U46" s="31"/>
      <c r="V46" s="31"/>
    </row>
    <row r="47" spans="2:22" x14ac:dyDescent="0.2">
      <c r="B47" s="7">
        <v>41</v>
      </c>
      <c r="C47" s="8" t="s">
        <v>69</v>
      </c>
      <c r="D47" s="9">
        <v>10</v>
      </c>
      <c r="E47" s="9">
        <v>39</v>
      </c>
      <c r="F47" s="19" t="s">
        <v>175</v>
      </c>
      <c r="G47" s="63">
        <v>25902.5</v>
      </c>
      <c r="H47" s="126">
        <v>657.11994363170004</v>
      </c>
      <c r="I47" s="135">
        <v>445.49</v>
      </c>
      <c r="J47" s="114">
        <v>698.33739800000001</v>
      </c>
      <c r="K47" s="114">
        <v>653.872343</v>
      </c>
      <c r="L47" s="114">
        <v>407.50036300000011</v>
      </c>
      <c r="M47" s="114">
        <v>163.6</v>
      </c>
      <c r="N47" s="93">
        <v>237.06349400000002</v>
      </c>
      <c r="O47" s="93">
        <v>491.86614600000001</v>
      </c>
      <c r="P47" s="93">
        <v>634.29</v>
      </c>
      <c r="Q47" s="96"/>
      <c r="R47" s="96">
        <f t="shared" si="0"/>
        <v>3943.6496876316996</v>
      </c>
      <c r="S47" s="140"/>
      <c r="T47" s="31"/>
      <c r="U47" s="31"/>
      <c r="V47" s="31"/>
    </row>
    <row r="48" spans="2:22" x14ac:dyDescent="0.2">
      <c r="B48" s="7">
        <v>42</v>
      </c>
      <c r="C48" s="8" t="s">
        <v>70</v>
      </c>
      <c r="D48" s="9">
        <v>14</v>
      </c>
      <c r="E48" s="9">
        <v>40</v>
      </c>
      <c r="F48" s="10" t="s">
        <v>71</v>
      </c>
      <c r="G48" s="63">
        <v>8501.5</v>
      </c>
      <c r="H48" s="126">
        <v>227.77555287254194</v>
      </c>
      <c r="I48" s="135">
        <v>176.03</v>
      </c>
      <c r="J48" s="114">
        <v>243.69250340000002</v>
      </c>
      <c r="K48" s="114">
        <v>226.20752340000001</v>
      </c>
      <c r="L48" s="114">
        <v>146.68289139999999</v>
      </c>
      <c r="M48" s="114">
        <v>60.576483400000008</v>
      </c>
      <c r="N48" s="93">
        <v>89.232003399999996</v>
      </c>
      <c r="O48" s="93">
        <v>170.76151540000001</v>
      </c>
      <c r="P48" s="93">
        <v>215.31605039999999</v>
      </c>
      <c r="Q48" s="96"/>
      <c r="R48" s="96">
        <f t="shared" si="0"/>
        <v>1380.2445236725421</v>
      </c>
      <c r="S48" s="140"/>
      <c r="T48" s="31"/>
      <c r="U48" s="31"/>
      <c r="V48" s="31"/>
    </row>
    <row r="49" spans="2:22" x14ac:dyDescent="0.2">
      <c r="B49" s="7">
        <v>43</v>
      </c>
      <c r="C49" s="8" t="s">
        <v>72</v>
      </c>
      <c r="D49" s="9">
        <v>9</v>
      </c>
      <c r="E49" s="9">
        <v>41</v>
      </c>
      <c r="F49" s="10" t="s">
        <v>73</v>
      </c>
      <c r="G49" s="63">
        <v>8799.7000000000007</v>
      </c>
      <c r="H49" s="126">
        <v>231.1734797273923</v>
      </c>
      <c r="I49" s="135">
        <v>157.18</v>
      </c>
      <c r="J49" s="114">
        <v>253.77964400000005</v>
      </c>
      <c r="K49" s="114">
        <v>227.10454700000003</v>
      </c>
      <c r="L49" s="114">
        <v>166.93325199999998</v>
      </c>
      <c r="M49" s="114">
        <v>66.462801999999996</v>
      </c>
      <c r="N49" s="93">
        <v>94.59620000000001</v>
      </c>
      <c r="O49" s="93">
        <v>177.19420000000002</v>
      </c>
      <c r="P49" s="93">
        <v>210.3663</v>
      </c>
      <c r="Q49" s="96"/>
      <c r="R49" s="96">
        <f t="shared" si="0"/>
        <v>1427.6104247273922</v>
      </c>
      <c r="S49" s="140"/>
      <c r="T49" s="31"/>
      <c r="U49" s="31"/>
      <c r="V49" s="31"/>
    </row>
    <row r="50" spans="2:22" x14ac:dyDescent="0.2">
      <c r="B50" s="7">
        <v>44</v>
      </c>
      <c r="C50" s="8" t="s">
        <v>74</v>
      </c>
      <c r="D50" s="9">
        <v>9</v>
      </c>
      <c r="E50" s="9">
        <v>42</v>
      </c>
      <c r="F50" s="10" t="s">
        <v>75</v>
      </c>
      <c r="G50" s="63">
        <v>6898.99</v>
      </c>
      <c r="H50" s="126">
        <v>193.44401436494579</v>
      </c>
      <c r="I50" s="135">
        <v>148.69</v>
      </c>
      <c r="J50" s="114">
        <v>204.71985133341275</v>
      </c>
      <c r="K50" s="114">
        <v>183.70470775550797</v>
      </c>
      <c r="L50" s="114">
        <v>127.34241005601294</v>
      </c>
      <c r="M50" s="114">
        <v>49.482288307847405</v>
      </c>
      <c r="N50" s="93">
        <v>67.03712428479767</v>
      </c>
      <c r="O50" s="93">
        <v>134.35172355791809</v>
      </c>
      <c r="P50" s="93">
        <v>174.41213612752853</v>
      </c>
      <c r="Q50" s="96"/>
      <c r="R50" s="96">
        <f t="shared" si="0"/>
        <v>1134.494255787971</v>
      </c>
      <c r="S50" s="140"/>
      <c r="T50" s="31"/>
      <c r="U50" s="31"/>
      <c r="V50" s="31"/>
    </row>
    <row r="51" spans="2:22" x14ac:dyDescent="0.2">
      <c r="B51" s="7">
        <v>45</v>
      </c>
      <c r="C51" s="8" t="s">
        <v>76</v>
      </c>
      <c r="D51" s="9">
        <v>14</v>
      </c>
      <c r="E51" s="9">
        <v>43</v>
      </c>
      <c r="F51" s="10" t="s">
        <v>77</v>
      </c>
      <c r="G51" s="63">
        <v>3863.6</v>
      </c>
      <c r="H51" s="126">
        <v>118.42876649049654</v>
      </c>
      <c r="I51" s="135">
        <v>89.53</v>
      </c>
      <c r="J51" s="114">
        <v>123.7797896</v>
      </c>
      <c r="K51" s="114">
        <v>113.4512716</v>
      </c>
      <c r="L51" s="114">
        <v>87.253420600000013</v>
      </c>
      <c r="M51" s="114">
        <v>41.611272599999999</v>
      </c>
      <c r="N51" s="93">
        <v>38.719729526998705</v>
      </c>
      <c r="O51" s="93">
        <v>82.077808445902122</v>
      </c>
      <c r="P51" s="93">
        <v>101.76543365129898</v>
      </c>
      <c r="Q51" s="96"/>
      <c r="R51" s="96">
        <f t="shared" si="0"/>
        <v>707.08749251469635</v>
      </c>
      <c r="S51" s="140"/>
      <c r="T51" s="31"/>
      <c r="U51" s="31"/>
      <c r="V51" s="31"/>
    </row>
    <row r="52" spans="2:22" x14ac:dyDescent="0.2">
      <c r="B52" s="7">
        <v>46</v>
      </c>
      <c r="C52" s="8" t="s">
        <v>78</v>
      </c>
      <c r="D52" s="9">
        <v>9</v>
      </c>
      <c r="E52" s="9">
        <v>44</v>
      </c>
      <c r="F52" s="10" t="s">
        <v>79</v>
      </c>
      <c r="G52" s="63">
        <v>14342.46</v>
      </c>
      <c r="H52" s="126">
        <v>362.83924375442291</v>
      </c>
      <c r="I52" s="135">
        <v>283.76</v>
      </c>
      <c r="J52" s="114">
        <v>405.4735872</v>
      </c>
      <c r="K52" s="114">
        <v>374.47928220000006</v>
      </c>
      <c r="L52" s="114">
        <v>260.43145120000003</v>
      </c>
      <c r="M52" s="114">
        <v>122.2108892</v>
      </c>
      <c r="N52" s="93">
        <v>136.09434519999999</v>
      </c>
      <c r="O52" s="93">
        <v>279.61628819999999</v>
      </c>
      <c r="P52" s="93">
        <v>363.21882120000004</v>
      </c>
      <c r="Q52" s="96"/>
      <c r="R52" s="96">
        <f t="shared" si="0"/>
        <v>2304.3639081544234</v>
      </c>
      <c r="S52" s="140"/>
      <c r="T52" s="31"/>
      <c r="U52" s="31"/>
      <c r="V52" s="31"/>
    </row>
    <row r="53" spans="2:22" x14ac:dyDescent="0.2">
      <c r="B53" s="7">
        <v>47</v>
      </c>
      <c r="C53" s="8" t="s">
        <v>80</v>
      </c>
      <c r="D53" s="9">
        <v>14</v>
      </c>
      <c r="E53" s="9">
        <v>45</v>
      </c>
      <c r="F53" s="10" t="s">
        <v>81</v>
      </c>
      <c r="G53" s="63">
        <v>8510.51</v>
      </c>
      <c r="H53" s="126">
        <v>206.64783551266032</v>
      </c>
      <c r="I53" s="135">
        <v>147.08000000000001</v>
      </c>
      <c r="J53" s="114">
        <v>218.36783199999999</v>
      </c>
      <c r="K53" s="114">
        <v>197.10292200000001</v>
      </c>
      <c r="L53" s="114">
        <v>135.75904199999999</v>
      </c>
      <c r="M53" s="114">
        <v>43.29038400000001</v>
      </c>
      <c r="N53" s="93">
        <v>70.742541000000017</v>
      </c>
      <c r="O53" s="93">
        <v>141.183806</v>
      </c>
      <c r="P53" s="93">
        <v>184.19058699999999</v>
      </c>
      <c r="Q53" s="96"/>
      <c r="R53" s="96">
        <f t="shared" si="0"/>
        <v>1197.2849495126604</v>
      </c>
      <c r="S53" s="140"/>
      <c r="T53" s="31"/>
      <c r="U53" s="31"/>
      <c r="V53" s="31"/>
    </row>
    <row r="54" spans="2:22" x14ac:dyDescent="0.2">
      <c r="B54" s="7">
        <v>48</v>
      </c>
      <c r="C54" s="8" t="s">
        <v>82</v>
      </c>
      <c r="D54" s="9">
        <v>9</v>
      </c>
      <c r="E54" s="9">
        <v>46</v>
      </c>
      <c r="F54" s="10" t="s">
        <v>83</v>
      </c>
      <c r="G54" s="63">
        <v>8793.0300000000007</v>
      </c>
      <c r="H54" s="126">
        <v>209.05065025879645</v>
      </c>
      <c r="I54" s="135">
        <v>140.87</v>
      </c>
      <c r="J54" s="114">
        <v>223.61221200000003</v>
      </c>
      <c r="K54" s="114">
        <v>209.41</v>
      </c>
      <c r="L54" s="114">
        <v>138.51</v>
      </c>
      <c r="M54" s="114">
        <v>56.56</v>
      </c>
      <c r="N54" s="93">
        <v>67.904600000000016</v>
      </c>
      <c r="O54" s="93">
        <v>139.29590000000002</v>
      </c>
      <c r="P54" s="93">
        <v>193.3879</v>
      </c>
      <c r="Q54" s="96"/>
      <c r="R54" s="96">
        <f t="shared" si="0"/>
        <v>1237.7312622587965</v>
      </c>
      <c r="S54" s="140"/>
      <c r="T54" s="31"/>
      <c r="U54" s="31"/>
      <c r="V54" s="31"/>
    </row>
    <row r="55" spans="2:22" x14ac:dyDescent="0.2">
      <c r="B55" s="7">
        <v>49</v>
      </c>
      <c r="C55" s="8" t="s">
        <v>84</v>
      </c>
      <c r="D55" s="9">
        <v>9</v>
      </c>
      <c r="E55" s="9">
        <v>47</v>
      </c>
      <c r="F55" s="10" t="s">
        <v>85</v>
      </c>
      <c r="G55" s="63">
        <v>7064.7</v>
      </c>
      <c r="H55" s="126">
        <v>180.79748191608022</v>
      </c>
      <c r="I55" s="135">
        <v>140.16999999999999</v>
      </c>
      <c r="J55" s="114">
        <v>192.4544578</v>
      </c>
      <c r="K55" s="114">
        <v>176.32322880000001</v>
      </c>
      <c r="L55" s="114">
        <v>128.4201218</v>
      </c>
      <c r="M55" s="114">
        <v>58.088744800000008</v>
      </c>
      <c r="N55" s="93">
        <v>76.139219800000006</v>
      </c>
      <c r="O55" s="93">
        <v>141.76131280000001</v>
      </c>
      <c r="P55" s="93">
        <v>186.17470780000002</v>
      </c>
      <c r="Q55" s="96"/>
      <c r="R55" s="96">
        <f t="shared" si="0"/>
        <v>1140.1592755160802</v>
      </c>
      <c r="S55" s="140"/>
      <c r="T55" s="31"/>
      <c r="U55" s="31"/>
      <c r="V55" s="31"/>
    </row>
    <row r="56" spans="2:22" x14ac:dyDescent="0.2">
      <c r="B56" s="7">
        <v>50</v>
      </c>
      <c r="C56" s="8" t="s">
        <v>86</v>
      </c>
      <c r="D56" s="9">
        <v>14</v>
      </c>
      <c r="E56" s="9">
        <v>48</v>
      </c>
      <c r="F56" s="10" t="s">
        <v>87</v>
      </c>
      <c r="G56" s="63">
        <v>3916.1</v>
      </c>
      <c r="H56" s="126">
        <v>112.72789626162447</v>
      </c>
      <c r="I56" s="135">
        <v>87.48</v>
      </c>
      <c r="J56" s="114">
        <v>122.69830581783785</v>
      </c>
      <c r="K56" s="114">
        <v>111.70494479210247</v>
      </c>
      <c r="L56" s="114">
        <v>71.169116840931281</v>
      </c>
      <c r="M56" s="114">
        <v>31.039231965409389</v>
      </c>
      <c r="N56" s="93">
        <v>40.059237112391195</v>
      </c>
      <c r="O56" s="93">
        <v>80.334907742945205</v>
      </c>
      <c r="P56" s="93">
        <v>107.62060673040696</v>
      </c>
      <c r="Q56" s="96"/>
      <c r="R56" s="96">
        <f t="shared" si="0"/>
        <v>677.35424726364886</v>
      </c>
      <c r="S56" s="140"/>
      <c r="T56" s="31"/>
      <c r="U56" s="31"/>
      <c r="V56" s="31"/>
    </row>
    <row r="57" spans="2:22" x14ac:dyDescent="0.2">
      <c r="B57" s="7">
        <v>51</v>
      </c>
      <c r="C57" s="8" t="s">
        <v>160</v>
      </c>
      <c r="D57" s="9">
        <v>9</v>
      </c>
      <c r="E57" s="9">
        <v>49</v>
      </c>
      <c r="F57" s="10" t="s">
        <v>88</v>
      </c>
      <c r="G57" s="63">
        <v>10520.9</v>
      </c>
      <c r="H57" s="126">
        <v>294.31075480295954</v>
      </c>
      <c r="I57" s="135">
        <v>230.52</v>
      </c>
      <c r="J57" s="114">
        <v>319.42137780000002</v>
      </c>
      <c r="K57" s="114">
        <v>296.85007680000001</v>
      </c>
      <c r="L57" s="114">
        <v>199.7068098</v>
      </c>
      <c r="M57" s="114">
        <v>73.214451800000006</v>
      </c>
      <c r="N57" s="93">
        <v>103.9236258</v>
      </c>
      <c r="O57" s="93">
        <v>218.49925480000002</v>
      </c>
      <c r="P57" s="93">
        <v>292.38194579999998</v>
      </c>
      <c r="Q57" s="96"/>
      <c r="R57" s="96">
        <f t="shared" si="0"/>
        <v>1798.3082974029599</v>
      </c>
      <c r="S57" s="140"/>
      <c r="T57" s="31"/>
      <c r="U57" s="31"/>
      <c r="V57" s="31"/>
    </row>
    <row r="58" spans="2:22" x14ac:dyDescent="0.2">
      <c r="B58" s="7"/>
      <c r="C58" s="8"/>
      <c r="D58" s="9"/>
      <c r="E58" s="9">
        <v>50</v>
      </c>
      <c r="F58" s="10" t="s">
        <v>277</v>
      </c>
      <c r="G58" s="63">
        <v>6569.1</v>
      </c>
      <c r="H58" s="126">
        <v>131.60997152088129</v>
      </c>
      <c r="I58" s="135">
        <v>100.89</v>
      </c>
      <c r="J58" s="114">
        <v>136.75313199999999</v>
      </c>
      <c r="K58" s="114">
        <v>129.011777</v>
      </c>
      <c r="L58" s="114">
        <v>90.824178000000003</v>
      </c>
      <c r="M58" s="114">
        <v>37.653099999999995</v>
      </c>
      <c r="N58" s="93">
        <v>51.828638834324451</v>
      </c>
      <c r="O58" s="93">
        <v>113.74772749954258</v>
      </c>
      <c r="P58" s="93">
        <v>147.38</v>
      </c>
      <c r="Q58" s="96"/>
      <c r="R58" s="96">
        <f t="shared" si="0"/>
        <v>838.80852485474827</v>
      </c>
      <c r="S58" s="140"/>
      <c r="T58" s="31"/>
      <c r="U58" s="31"/>
      <c r="V58" s="31"/>
    </row>
    <row r="59" spans="2:22" x14ac:dyDescent="0.2">
      <c r="B59" s="7">
        <v>52</v>
      </c>
      <c r="C59" s="8" t="s">
        <v>89</v>
      </c>
      <c r="D59" s="9">
        <v>5</v>
      </c>
      <c r="E59" s="9">
        <v>51</v>
      </c>
      <c r="F59" s="10" t="s">
        <v>90</v>
      </c>
      <c r="G59" s="63">
        <v>20516.8</v>
      </c>
      <c r="H59" s="126">
        <v>482.39459670568897</v>
      </c>
      <c r="I59" s="135">
        <v>358.13</v>
      </c>
      <c r="J59" s="114">
        <v>517.96032300000002</v>
      </c>
      <c r="K59" s="114">
        <v>470.87729099999996</v>
      </c>
      <c r="L59" s="114">
        <v>322.68143400000002</v>
      </c>
      <c r="M59" s="114">
        <v>121.28</v>
      </c>
      <c r="N59" s="93">
        <v>187.60819999999995</v>
      </c>
      <c r="O59" s="93">
        <v>419.44180000000006</v>
      </c>
      <c r="P59" s="93">
        <v>491.70920000000001</v>
      </c>
      <c r="Q59" s="96"/>
      <c r="R59" s="96">
        <f t="shared" si="0"/>
        <v>3013.9528447056891</v>
      </c>
      <c r="S59" s="140"/>
      <c r="T59" s="31"/>
      <c r="U59" s="31"/>
      <c r="V59" s="31"/>
    </row>
    <row r="60" spans="2:22" x14ac:dyDescent="0.2">
      <c r="B60" s="7">
        <v>53</v>
      </c>
      <c r="C60" s="8" t="s">
        <v>91</v>
      </c>
      <c r="D60" s="9">
        <v>16</v>
      </c>
      <c r="E60" s="9">
        <v>52</v>
      </c>
      <c r="F60" s="10" t="s">
        <v>92</v>
      </c>
      <c r="G60" s="63">
        <v>5798.3</v>
      </c>
      <c r="H60" s="126">
        <v>150.68068257573165</v>
      </c>
      <c r="I60" s="135">
        <v>117.31</v>
      </c>
      <c r="J60" s="114">
        <v>166.32135479999999</v>
      </c>
      <c r="K60" s="114">
        <v>153.62020180000002</v>
      </c>
      <c r="L60" s="114">
        <v>99.209676799999997</v>
      </c>
      <c r="M60" s="114">
        <v>49.511396800000007</v>
      </c>
      <c r="N60" s="93">
        <v>60.784423799999999</v>
      </c>
      <c r="O60" s="93">
        <v>130.86557280000002</v>
      </c>
      <c r="P60" s="93">
        <v>147.19249580000002</v>
      </c>
      <c r="Q60" s="96"/>
      <c r="R60" s="96">
        <f t="shared" si="0"/>
        <v>958.18580517573173</v>
      </c>
      <c r="S60" s="140"/>
      <c r="T60" s="31"/>
      <c r="U60" s="31"/>
      <c r="V60" s="31"/>
    </row>
    <row r="61" spans="2:22" x14ac:dyDescent="0.2">
      <c r="B61" s="7">
        <v>54</v>
      </c>
      <c r="C61" s="8" t="s">
        <v>93</v>
      </c>
      <c r="D61" s="9">
        <v>9</v>
      </c>
      <c r="E61" s="9">
        <v>53</v>
      </c>
      <c r="F61" s="10" t="s">
        <v>94</v>
      </c>
      <c r="G61" s="63">
        <v>25991.9</v>
      </c>
      <c r="H61" s="126">
        <v>699.94499692153897</v>
      </c>
      <c r="I61" s="135">
        <v>531.09</v>
      </c>
      <c r="J61" s="114">
        <v>730.2206416253614</v>
      </c>
      <c r="K61" s="114">
        <v>698.57728107946434</v>
      </c>
      <c r="L61" s="114">
        <v>437.07014141239591</v>
      </c>
      <c r="M61" s="114">
        <v>182.81537048480615</v>
      </c>
      <c r="N61" s="93">
        <v>286.53424360000002</v>
      </c>
      <c r="O61" s="93">
        <v>526.45247059999997</v>
      </c>
      <c r="P61" s="93">
        <v>655.14276160000009</v>
      </c>
      <c r="Q61" s="96"/>
      <c r="R61" s="96">
        <f t="shared" si="0"/>
        <v>4216.7579073235665</v>
      </c>
      <c r="S61" s="140"/>
      <c r="T61" s="31"/>
      <c r="U61" s="31"/>
      <c r="V61" s="31"/>
    </row>
    <row r="62" spans="2:22" x14ac:dyDescent="0.2">
      <c r="B62" s="7">
        <v>55</v>
      </c>
      <c r="C62" s="8" t="s">
        <v>95</v>
      </c>
      <c r="D62" s="9">
        <v>4</v>
      </c>
      <c r="E62" s="9">
        <v>54</v>
      </c>
      <c r="F62" s="10" t="s">
        <v>96</v>
      </c>
      <c r="G62" s="63">
        <v>845.79</v>
      </c>
      <c r="H62" s="126">
        <v>25.571355606708323</v>
      </c>
      <c r="I62" s="135">
        <v>19.190000000000001</v>
      </c>
      <c r="J62" s="114">
        <v>27.3</v>
      </c>
      <c r="K62" s="114">
        <v>25.75</v>
      </c>
      <c r="L62" s="114">
        <v>13.47</v>
      </c>
      <c r="M62" s="114">
        <v>4.0199999999999996</v>
      </c>
      <c r="N62" s="93">
        <v>11.63</v>
      </c>
      <c r="O62" s="93">
        <v>24.089999999999996</v>
      </c>
      <c r="P62" s="93">
        <v>25.02</v>
      </c>
      <c r="Q62" s="96"/>
      <c r="R62" s="96">
        <f t="shared" si="0"/>
        <v>156.85135560670832</v>
      </c>
      <c r="S62" s="140"/>
      <c r="T62" s="31"/>
      <c r="U62" s="31"/>
      <c r="V62" s="31"/>
    </row>
    <row r="63" spans="2:22" x14ac:dyDescent="0.2">
      <c r="B63" s="7">
        <v>56</v>
      </c>
      <c r="C63" s="8" t="s">
        <v>97</v>
      </c>
      <c r="D63" s="9">
        <v>9</v>
      </c>
      <c r="E63" s="9">
        <v>55</v>
      </c>
      <c r="F63" s="10" t="s">
        <v>98</v>
      </c>
      <c r="G63" s="63">
        <v>55200.5</v>
      </c>
      <c r="H63" s="126">
        <v>1395.1474812167053</v>
      </c>
      <c r="I63" s="135">
        <v>916.6</v>
      </c>
      <c r="J63" s="114">
        <v>1510.94478</v>
      </c>
      <c r="K63" s="114">
        <v>1367.3242399999999</v>
      </c>
      <c r="L63" s="114">
        <v>916.57902899999999</v>
      </c>
      <c r="M63" s="114">
        <v>378.52000000000004</v>
      </c>
      <c r="N63" s="93">
        <v>527.2254999999999</v>
      </c>
      <c r="O63" s="93">
        <v>1081.4018000000001</v>
      </c>
      <c r="P63" s="93">
        <v>1359.5805</v>
      </c>
      <c r="Q63" s="96"/>
      <c r="R63" s="96">
        <f t="shared" si="0"/>
        <v>8536.723330216706</v>
      </c>
      <c r="S63" s="140"/>
      <c r="T63" s="31"/>
      <c r="U63" s="31"/>
      <c r="V63" s="31"/>
    </row>
    <row r="64" spans="2:22" x14ac:dyDescent="0.2">
      <c r="B64" s="7">
        <v>57</v>
      </c>
      <c r="C64" s="8" t="s">
        <v>99</v>
      </c>
      <c r="D64" s="9">
        <v>5</v>
      </c>
      <c r="E64" s="9">
        <v>56</v>
      </c>
      <c r="F64" s="10" t="s">
        <v>170</v>
      </c>
      <c r="G64" s="63">
        <v>22686.3</v>
      </c>
      <c r="H64" s="126">
        <v>600.22197423676425</v>
      </c>
      <c r="I64" s="135">
        <v>396.55</v>
      </c>
      <c r="J64" s="114">
        <v>639.94764399999997</v>
      </c>
      <c r="K64" s="114">
        <v>581.04</v>
      </c>
      <c r="L64" s="114">
        <v>394.88</v>
      </c>
      <c r="M64" s="114">
        <v>149.66</v>
      </c>
      <c r="N64" s="93">
        <v>249.12349999999998</v>
      </c>
      <c r="O64" s="93">
        <v>485.609419</v>
      </c>
      <c r="P64" s="93">
        <v>609.02</v>
      </c>
      <c r="Q64" s="96"/>
      <c r="R64" s="96">
        <f t="shared" si="0"/>
        <v>3709.5025372367641</v>
      </c>
      <c r="S64" s="140"/>
      <c r="T64" s="31"/>
      <c r="U64" s="31"/>
      <c r="V64" s="31"/>
    </row>
    <row r="65" spans="2:22" x14ac:dyDescent="0.2">
      <c r="B65" s="7">
        <v>58</v>
      </c>
      <c r="C65" s="8" t="s">
        <v>101</v>
      </c>
      <c r="D65" s="9">
        <v>5</v>
      </c>
      <c r="E65" s="9">
        <v>57</v>
      </c>
      <c r="F65" s="10" t="s">
        <v>102</v>
      </c>
      <c r="G65" s="63">
        <v>20398.72</v>
      </c>
      <c r="H65" s="126">
        <v>570.32510572334763</v>
      </c>
      <c r="I65" s="135">
        <v>445.14</v>
      </c>
      <c r="J65" s="114">
        <v>609.23340736056048</v>
      </c>
      <c r="K65" s="114">
        <v>567.01631225827759</v>
      </c>
      <c r="L65" s="114">
        <v>400.87596646840262</v>
      </c>
      <c r="M65" s="114">
        <v>186.89817942252913</v>
      </c>
      <c r="N65" s="93">
        <v>256.08141821085871</v>
      </c>
      <c r="O65" s="93">
        <v>521.23021979526243</v>
      </c>
      <c r="P65" s="93">
        <v>577.19661603743566</v>
      </c>
      <c r="Q65" s="96"/>
      <c r="R65" s="96">
        <f t="shared" si="0"/>
        <v>3688.8572252766744</v>
      </c>
      <c r="S65" s="140"/>
      <c r="T65" s="31"/>
      <c r="U65" s="31"/>
      <c r="V65" s="31"/>
    </row>
    <row r="66" spans="2:22" x14ac:dyDescent="0.2">
      <c r="B66" s="7">
        <v>59</v>
      </c>
      <c r="C66" s="8" t="s">
        <v>103</v>
      </c>
      <c r="D66" s="9">
        <v>16</v>
      </c>
      <c r="E66" s="9">
        <v>58</v>
      </c>
      <c r="F66" s="10" t="s">
        <v>104</v>
      </c>
      <c r="G66" s="63">
        <v>5589.5</v>
      </c>
      <c r="H66" s="126">
        <v>154.67529974554424</v>
      </c>
      <c r="I66" s="135">
        <v>122.16</v>
      </c>
      <c r="J66" s="114">
        <v>161.10787773406173</v>
      </c>
      <c r="K66" s="114">
        <v>150.69488552371232</v>
      </c>
      <c r="L66" s="114">
        <v>110.8658608328731</v>
      </c>
      <c r="M66" s="114">
        <v>52.785344570416612</v>
      </c>
      <c r="N66" s="93">
        <v>72.630932029895547</v>
      </c>
      <c r="O66" s="93">
        <v>119.25208543126428</v>
      </c>
      <c r="P66" s="93">
        <v>145.39346130591906</v>
      </c>
      <c r="Q66" s="96"/>
      <c r="R66" s="96">
        <f t="shared" si="0"/>
        <v>967.4057471736869</v>
      </c>
      <c r="S66" s="140"/>
      <c r="T66" s="31"/>
      <c r="U66" s="31"/>
      <c r="V66" s="31"/>
    </row>
    <row r="67" spans="2:22" x14ac:dyDescent="0.2">
      <c r="B67" s="7">
        <v>60</v>
      </c>
      <c r="C67" s="8" t="s">
        <v>105</v>
      </c>
      <c r="D67" s="9">
        <v>9</v>
      </c>
      <c r="E67" s="9">
        <v>59</v>
      </c>
      <c r="F67" s="10" t="s">
        <v>106</v>
      </c>
      <c r="G67" s="63">
        <v>26014.97</v>
      </c>
      <c r="H67" s="126">
        <v>652.52065843255502</v>
      </c>
      <c r="I67" s="135">
        <v>505.69</v>
      </c>
      <c r="J67" s="114">
        <v>721.28492894203509</v>
      </c>
      <c r="K67" s="114">
        <v>668.25790218242923</v>
      </c>
      <c r="L67" s="114">
        <v>459.15085453522454</v>
      </c>
      <c r="M67" s="114">
        <v>160.4409165697586</v>
      </c>
      <c r="N67" s="93">
        <v>312.76472633591288</v>
      </c>
      <c r="O67" s="93">
        <v>535.61783044259914</v>
      </c>
      <c r="P67" s="93">
        <v>667.03567119900765</v>
      </c>
      <c r="Q67" s="96"/>
      <c r="R67" s="96">
        <f t="shared" si="0"/>
        <v>4177.073488639523</v>
      </c>
      <c r="S67" s="140"/>
      <c r="T67" s="31"/>
      <c r="U67" s="31"/>
      <c r="V67" s="31"/>
    </row>
    <row r="68" spans="2:22" x14ac:dyDescent="0.2">
      <c r="B68" s="7">
        <v>61</v>
      </c>
      <c r="C68" s="36" t="s">
        <v>177</v>
      </c>
      <c r="D68" s="35">
        <v>10</v>
      </c>
      <c r="E68" s="9">
        <v>60</v>
      </c>
      <c r="F68" s="10" t="s">
        <v>157</v>
      </c>
      <c r="G68" s="63">
        <v>2403</v>
      </c>
      <c r="H68" s="126">
        <v>82.435895561854664</v>
      </c>
      <c r="I68" s="135">
        <v>64.63</v>
      </c>
      <c r="J68" s="93">
        <v>94.21218724091716</v>
      </c>
      <c r="K68" s="93">
        <v>91.642102093095062</v>
      </c>
      <c r="L68" s="93">
        <v>58.479846286059143</v>
      </c>
      <c r="M68" s="93">
        <v>23.393773482800242</v>
      </c>
      <c r="N68" s="93">
        <v>32.653953045262526</v>
      </c>
      <c r="O68" s="93">
        <v>58.689904089318034</v>
      </c>
      <c r="P68" s="93">
        <v>70.533025933011459</v>
      </c>
      <c r="Q68" s="96"/>
      <c r="R68" s="96">
        <f t="shared" si="0"/>
        <v>512.04068773231825</v>
      </c>
      <c r="S68" s="140"/>
      <c r="T68" s="31"/>
      <c r="U68" s="31"/>
      <c r="V68" s="31"/>
    </row>
    <row r="69" spans="2:22" x14ac:dyDescent="0.2">
      <c r="B69" s="7"/>
      <c r="C69" s="8"/>
      <c r="D69" s="9"/>
      <c r="E69" s="9">
        <v>61</v>
      </c>
      <c r="F69" s="10" t="s">
        <v>279</v>
      </c>
      <c r="G69" s="63">
        <v>3485.7</v>
      </c>
      <c r="H69" s="126">
        <v>137.52964697599475</v>
      </c>
      <c r="I69" s="135">
        <v>104.01</v>
      </c>
      <c r="J69" s="114">
        <v>144.081042</v>
      </c>
      <c r="K69" s="114">
        <v>133.69</v>
      </c>
      <c r="L69" s="114">
        <v>97.07</v>
      </c>
      <c r="M69" s="114">
        <v>34.07</v>
      </c>
      <c r="N69" s="93">
        <v>45.13</v>
      </c>
      <c r="O69" s="93">
        <v>98.02</v>
      </c>
      <c r="P69" s="93">
        <v>131.01</v>
      </c>
      <c r="Q69" s="96"/>
      <c r="R69" s="96">
        <f t="shared" si="0"/>
        <v>820.60068897599479</v>
      </c>
      <c r="S69" s="140"/>
      <c r="T69" s="31"/>
      <c r="U69" s="31"/>
      <c r="V69" s="31"/>
    </row>
    <row r="70" spans="2:22" x14ac:dyDescent="0.2">
      <c r="B70" s="7"/>
      <c r="C70" s="8"/>
      <c r="D70" s="9"/>
      <c r="E70" s="9">
        <v>62</v>
      </c>
      <c r="F70" s="10" t="s">
        <v>280</v>
      </c>
      <c r="G70" s="63">
        <v>2556</v>
      </c>
      <c r="H70" s="126">
        <v>107.13051316193793</v>
      </c>
      <c r="I70" s="187">
        <v>150.56</v>
      </c>
      <c r="J70" s="114">
        <v>104.54911809894499</v>
      </c>
      <c r="K70" s="114">
        <v>116.92724777220117</v>
      </c>
      <c r="L70" s="114">
        <v>84.541997336884151</v>
      </c>
      <c r="M70" s="114">
        <v>31.421808870224314</v>
      </c>
      <c r="N70" s="93">
        <v>56.759274813069752</v>
      </c>
      <c r="O70" s="93">
        <v>95.317881798627468</v>
      </c>
      <c r="P70" s="93">
        <v>137.1214656743621</v>
      </c>
      <c r="Q70" s="96"/>
      <c r="R70" s="96">
        <f t="shared" si="0"/>
        <v>733.76930752625185</v>
      </c>
      <c r="S70" s="140"/>
      <c r="T70" s="31"/>
      <c r="U70" s="31"/>
      <c r="V70" s="31"/>
    </row>
    <row r="71" spans="2:22" x14ac:dyDescent="0.2">
      <c r="B71" s="7"/>
      <c r="C71" s="8"/>
      <c r="D71" s="9"/>
      <c r="E71" s="9">
        <v>63</v>
      </c>
      <c r="F71" s="10" t="s">
        <v>281</v>
      </c>
      <c r="G71" s="63">
        <v>2325.5</v>
      </c>
      <c r="H71" s="126">
        <v>97.469486838062068</v>
      </c>
      <c r="I71" s="186"/>
      <c r="J71" s="114">
        <v>95.120881901055</v>
      </c>
      <c r="K71" s="114">
        <v>106.38275222779883</v>
      </c>
      <c r="L71" s="114">
        <v>76.918002663115843</v>
      </c>
      <c r="M71" s="114">
        <v>28.588191129775684</v>
      </c>
      <c r="N71" s="93">
        <v>51.640725186930247</v>
      </c>
      <c r="O71" s="93">
        <v>86.722118201372524</v>
      </c>
      <c r="P71" s="93">
        <v>108.39853432563793</v>
      </c>
      <c r="Q71" s="96"/>
      <c r="R71" s="96">
        <f t="shared" si="0"/>
        <v>651.24069247374814</v>
      </c>
      <c r="S71" s="140"/>
      <c r="T71" s="31"/>
      <c r="U71" s="31"/>
      <c r="V71" s="31"/>
    </row>
    <row r="72" spans="2:22" x14ac:dyDescent="0.2">
      <c r="B72" s="7"/>
      <c r="C72" s="8"/>
      <c r="D72" s="9"/>
      <c r="E72" s="9">
        <v>64</v>
      </c>
      <c r="F72" s="10" t="s">
        <v>282</v>
      </c>
      <c r="G72" s="63">
        <v>3486.5</v>
      </c>
      <c r="H72" s="126">
        <v>124.56361923709306</v>
      </c>
      <c r="I72" s="135">
        <v>93.76</v>
      </c>
      <c r="J72" s="114">
        <v>140.65813</v>
      </c>
      <c r="K72" s="114">
        <v>128.24559999999997</v>
      </c>
      <c r="L72" s="114">
        <v>90.649800000000013</v>
      </c>
      <c r="M72" s="114">
        <v>31.374700000000004</v>
      </c>
      <c r="N72" s="93">
        <v>53.42</v>
      </c>
      <c r="O72" s="93">
        <v>91.509999999999991</v>
      </c>
      <c r="P72" s="93">
        <v>123.27</v>
      </c>
      <c r="Q72" s="96"/>
      <c r="R72" s="96">
        <f t="shared" si="0"/>
        <v>783.69184923709292</v>
      </c>
      <c r="S72" s="140"/>
      <c r="T72" s="31"/>
      <c r="U72" s="31"/>
      <c r="V72" s="31"/>
    </row>
    <row r="73" spans="2:22" x14ac:dyDescent="0.2">
      <c r="B73" s="7"/>
      <c r="C73" s="8"/>
      <c r="D73" s="9"/>
      <c r="E73" s="9">
        <v>65</v>
      </c>
      <c r="F73" s="10" t="s">
        <v>108</v>
      </c>
      <c r="G73" s="63">
        <v>4657.3</v>
      </c>
      <c r="H73" s="126">
        <v>130.05807704024991</v>
      </c>
      <c r="I73" s="135">
        <v>103.33</v>
      </c>
      <c r="J73" s="114">
        <v>143.18243198619956</v>
      </c>
      <c r="K73" s="114">
        <v>131.91287490885483</v>
      </c>
      <c r="L73" s="114">
        <v>96.369823051060322</v>
      </c>
      <c r="M73" s="114">
        <v>43.699513172939348</v>
      </c>
      <c r="N73" s="93">
        <v>45.56490220162852</v>
      </c>
      <c r="O73" s="93">
        <v>107.30976840000001</v>
      </c>
      <c r="P73" s="93">
        <v>171.0638534</v>
      </c>
      <c r="Q73" s="96"/>
      <c r="R73" s="96">
        <f t="shared" si="0"/>
        <v>869.1612441609326</v>
      </c>
      <c r="S73" s="140"/>
      <c r="T73" s="31"/>
      <c r="U73" s="31"/>
      <c r="V73" s="31"/>
    </row>
    <row r="74" spans="2:22" x14ac:dyDescent="0.2">
      <c r="B74" s="7">
        <v>63</v>
      </c>
      <c r="C74" s="8" t="s">
        <v>109</v>
      </c>
      <c r="D74" s="9">
        <v>12</v>
      </c>
      <c r="E74" s="9">
        <v>66</v>
      </c>
      <c r="F74" s="10" t="s">
        <v>110</v>
      </c>
      <c r="G74" s="63">
        <v>3683.28</v>
      </c>
      <c r="H74" s="126">
        <v>107.65822629490299</v>
      </c>
      <c r="I74" s="135">
        <v>82.28</v>
      </c>
      <c r="J74" s="114">
        <v>117.37207651885458</v>
      </c>
      <c r="K74" s="114">
        <v>94.085107582611272</v>
      </c>
      <c r="L74" s="114">
        <v>75.475194224205651</v>
      </c>
      <c r="M74" s="114">
        <v>22.968875653327014</v>
      </c>
      <c r="N74" s="93">
        <v>38.389017563895884</v>
      </c>
      <c r="O74" s="93">
        <v>85.779028684117932</v>
      </c>
      <c r="P74" s="93">
        <v>104.37740249252778</v>
      </c>
      <c r="Q74" s="96"/>
      <c r="R74" s="96">
        <f t="shared" ref="R74:R100" si="1">H74+J74+K74+L74+M74+N74+O74+P74+Q74</f>
        <v>646.10492901444309</v>
      </c>
      <c r="S74" s="140"/>
      <c r="T74" s="31"/>
      <c r="U74" s="31"/>
      <c r="V74" s="31"/>
    </row>
    <row r="75" spans="2:22" x14ac:dyDescent="0.2">
      <c r="B75" s="7">
        <v>64</v>
      </c>
      <c r="C75" s="8" t="s">
        <v>111</v>
      </c>
      <c r="D75" s="9">
        <v>9</v>
      </c>
      <c r="E75" s="9">
        <v>67</v>
      </c>
      <c r="F75" s="10" t="s">
        <v>112</v>
      </c>
      <c r="G75" s="63">
        <v>2836.1</v>
      </c>
      <c r="H75" s="126">
        <v>71.697580977967775</v>
      </c>
      <c r="I75" s="135">
        <v>56.52</v>
      </c>
      <c r="J75" s="114">
        <v>78.042489422361214</v>
      </c>
      <c r="K75" s="114">
        <v>71.119058785301007</v>
      </c>
      <c r="L75" s="114">
        <v>47.50221325817045</v>
      </c>
      <c r="M75" s="114">
        <v>16.223579918060981</v>
      </c>
      <c r="N75" s="93">
        <v>31.8247809050821</v>
      </c>
      <c r="O75" s="93">
        <v>72.738813220953872</v>
      </c>
      <c r="P75" s="93">
        <v>78.348132501954652</v>
      </c>
      <c r="Q75" s="96"/>
      <c r="R75" s="96">
        <f t="shared" si="1"/>
        <v>467.49664898985202</v>
      </c>
      <c r="S75" s="140"/>
      <c r="T75" s="31"/>
      <c r="U75" s="31"/>
      <c r="V75" s="31"/>
    </row>
    <row r="76" spans="2:22" x14ac:dyDescent="0.2">
      <c r="B76" s="7">
        <v>65</v>
      </c>
      <c r="C76" s="8" t="s">
        <v>113</v>
      </c>
      <c r="D76" s="9">
        <v>9</v>
      </c>
      <c r="E76" s="9">
        <v>68</v>
      </c>
      <c r="F76" s="10" t="s">
        <v>114</v>
      </c>
      <c r="G76" s="63">
        <v>2998.9</v>
      </c>
      <c r="H76" s="126">
        <v>80.398249852351199</v>
      </c>
      <c r="I76" s="135">
        <v>62.93</v>
      </c>
      <c r="J76" s="114">
        <v>88.544913538423003</v>
      </c>
      <c r="K76" s="114">
        <v>82.045678080916886</v>
      </c>
      <c r="L76" s="114">
        <v>49.795647137471029</v>
      </c>
      <c r="M76" s="114">
        <v>16.229368023485943</v>
      </c>
      <c r="N76" s="93">
        <v>34.232167513934989</v>
      </c>
      <c r="O76" s="93">
        <v>67.459760935335382</v>
      </c>
      <c r="P76" s="93">
        <v>75.453080177084004</v>
      </c>
      <c r="Q76" s="96"/>
      <c r="R76" s="96">
        <f t="shared" si="1"/>
        <v>494.15886525900248</v>
      </c>
      <c r="S76" s="140"/>
      <c r="T76" s="31"/>
      <c r="U76" s="31"/>
      <c r="V76" s="31"/>
    </row>
    <row r="77" spans="2:22" x14ac:dyDescent="0.2">
      <c r="B77" s="7">
        <v>66</v>
      </c>
      <c r="C77" s="8" t="s">
        <v>115</v>
      </c>
      <c r="D77" s="9">
        <v>12</v>
      </c>
      <c r="E77" s="9">
        <v>69</v>
      </c>
      <c r="F77" s="10" t="s">
        <v>116</v>
      </c>
      <c r="G77" s="63">
        <v>4034.5</v>
      </c>
      <c r="H77" s="126">
        <v>141.41200312449851</v>
      </c>
      <c r="I77" s="135">
        <v>107.52</v>
      </c>
      <c r="J77" s="114">
        <v>141.1697564270639</v>
      </c>
      <c r="K77" s="114">
        <v>131.03155511957405</v>
      </c>
      <c r="L77" s="114">
        <v>87.871425600000009</v>
      </c>
      <c r="M77" s="114">
        <v>26.980971600000004</v>
      </c>
      <c r="N77" s="93">
        <v>59.871769600000007</v>
      </c>
      <c r="O77" s="93">
        <v>97.445881600000021</v>
      </c>
      <c r="P77" s="93">
        <v>129.3696396</v>
      </c>
      <c r="Q77" s="96"/>
      <c r="R77" s="96">
        <f t="shared" si="1"/>
        <v>815.15300267113651</v>
      </c>
      <c r="S77" s="140"/>
      <c r="T77" s="31"/>
      <c r="U77" s="31"/>
      <c r="V77" s="31"/>
    </row>
    <row r="78" spans="2:22" x14ac:dyDescent="0.2">
      <c r="B78" s="7">
        <v>67</v>
      </c>
      <c r="C78" s="8" t="s">
        <v>117</v>
      </c>
      <c r="D78" s="9">
        <v>9</v>
      </c>
      <c r="E78" s="9">
        <v>70</v>
      </c>
      <c r="F78" s="10" t="s">
        <v>118</v>
      </c>
      <c r="G78" s="63">
        <v>30177.39</v>
      </c>
      <c r="H78" s="128">
        <v>816.62937942617555</v>
      </c>
      <c r="I78" s="135">
        <v>633.91999999999996</v>
      </c>
      <c r="J78" s="114">
        <v>861.66070201675007</v>
      </c>
      <c r="K78" s="114">
        <v>800.19937197498143</v>
      </c>
      <c r="L78" s="114">
        <v>554.62324713091118</v>
      </c>
      <c r="M78" s="114">
        <v>203.337813160661</v>
      </c>
      <c r="N78" s="93">
        <v>337.75015984795016</v>
      </c>
      <c r="O78" s="93">
        <v>730.94547087898638</v>
      </c>
      <c r="P78" s="93">
        <v>856.9048766521513</v>
      </c>
      <c r="Q78" s="96"/>
      <c r="R78" s="96">
        <f t="shared" si="1"/>
        <v>5162.0510210885668</v>
      </c>
      <c r="S78" s="140"/>
      <c r="T78" s="31"/>
      <c r="U78" s="31"/>
      <c r="V78" s="31"/>
    </row>
    <row r="79" spans="2:22" x14ac:dyDescent="0.2">
      <c r="B79" s="7">
        <v>68</v>
      </c>
      <c r="C79" s="8" t="s">
        <v>119</v>
      </c>
      <c r="D79" s="9">
        <v>5</v>
      </c>
      <c r="E79" s="9">
        <v>71</v>
      </c>
      <c r="F79" s="10" t="s">
        <v>120</v>
      </c>
      <c r="G79" s="63">
        <v>9171.26</v>
      </c>
      <c r="H79" s="126">
        <v>242.55752509536336</v>
      </c>
      <c r="I79" s="135">
        <v>185.48</v>
      </c>
      <c r="J79" s="114">
        <v>258.38937246729023</v>
      </c>
      <c r="K79" s="114">
        <v>237.74</v>
      </c>
      <c r="L79" s="114">
        <v>150.701583</v>
      </c>
      <c r="M79" s="114">
        <v>58.761708999999996</v>
      </c>
      <c r="N79" s="93">
        <v>90.764100000000013</v>
      </c>
      <c r="O79" s="93">
        <v>194.26920000000001</v>
      </c>
      <c r="P79" s="93">
        <v>243.32699999999997</v>
      </c>
      <c r="Q79" s="96"/>
      <c r="R79" s="96">
        <f t="shared" si="1"/>
        <v>1476.5104895626537</v>
      </c>
      <c r="S79" s="140"/>
      <c r="T79" s="31"/>
      <c r="U79" s="31"/>
      <c r="V79" s="31"/>
    </row>
    <row r="80" spans="2:22" x14ac:dyDescent="0.2">
      <c r="B80" s="7">
        <v>69</v>
      </c>
      <c r="C80" s="8" t="s">
        <v>176</v>
      </c>
      <c r="D80" s="9">
        <v>5</v>
      </c>
      <c r="E80" s="9">
        <v>72</v>
      </c>
      <c r="F80" s="16" t="s">
        <v>121</v>
      </c>
      <c r="G80" s="64">
        <v>6395.6</v>
      </c>
      <c r="H80" s="126">
        <v>195.47378602032228</v>
      </c>
      <c r="I80" s="135">
        <v>152.29</v>
      </c>
      <c r="J80" s="115">
        <v>220.01750079999999</v>
      </c>
      <c r="K80" s="115">
        <v>193.48813779999998</v>
      </c>
      <c r="L80" s="115">
        <v>133.39027780000001</v>
      </c>
      <c r="M80" s="115">
        <v>46.4326638</v>
      </c>
      <c r="N80" s="115">
        <v>80.394725799999989</v>
      </c>
      <c r="O80" s="115">
        <v>190.15580280000003</v>
      </c>
      <c r="P80" s="115">
        <v>233.58100180000002</v>
      </c>
      <c r="Q80" s="96"/>
      <c r="R80" s="96">
        <f t="shared" si="1"/>
        <v>1292.9338966203222</v>
      </c>
      <c r="S80" s="140"/>
      <c r="T80" s="31"/>
      <c r="U80" s="31"/>
      <c r="V80" s="31"/>
    </row>
    <row r="81" spans="2:22" x14ac:dyDescent="0.2">
      <c r="B81" s="7">
        <v>70</v>
      </c>
      <c r="C81" s="8" t="s">
        <v>161</v>
      </c>
      <c r="D81" s="9">
        <v>16</v>
      </c>
      <c r="E81" s="9">
        <v>73</v>
      </c>
      <c r="F81" s="10" t="s">
        <v>122</v>
      </c>
      <c r="G81" s="63">
        <v>5720.7</v>
      </c>
      <c r="H81" s="126">
        <v>165.48569906853012</v>
      </c>
      <c r="I81" s="135">
        <v>124.75</v>
      </c>
      <c r="J81" s="114">
        <v>165.35172874244174</v>
      </c>
      <c r="K81" s="114">
        <v>149.44311417992878</v>
      </c>
      <c r="L81" s="114">
        <v>97.06206422157527</v>
      </c>
      <c r="M81" s="114">
        <v>36.133071615704303</v>
      </c>
      <c r="N81" s="93">
        <v>64.071144149260078</v>
      </c>
      <c r="O81" s="93">
        <v>125.13067575775881</v>
      </c>
      <c r="P81" s="93">
        <v>154.04704945663858</v>
      </c>
      <c r="Q81" s="96"/>
      <c r="R81" s="96">
        <f t="shared" si="1"/>
        <v>956.72454719183759</v>
      </c>
      <c r="S81" s="140"/>
      <c r="T81" s="31"/>
      <c r="U81" s="31"/>
      <c r="V81" s="31"/>
    </row>
    <row r="82" spans="2:22" x14ac:dyDescent="0.2">
      <c r="B82" s="7">
        <v>71</v>
      </c>
      <c r="C82" s="8" t="s">
        <v>123</v>
      </c>
      <c r="D82" s="9">
        <v>5</v>
      </c>
      <c r="E82" s="9">
        <v>74</v>
      </c>
      <c r="F82" s="10" t="s">
        <v>171</v>
      </c>
      <c r="G82" s="63">
        <v>17017</v>
      </c>
      <c r="H82" s="126">
        <v>441.43489990450513</v>
      </c>
      <c r="I82" s="135">
        <v>342.38</v>
      </c>
      <c r="J82" s="114">
        <v>454.8432904589352</v>
      </c>
      <c r="K82" s="114">
        <v>416.12232164156256</v>
      </c>
      <c r="L82" s="114">
        <v>273.04275351693758</v>
      </c>
      <c r="M82" s="114">
        <v>95.380401300464072</v>
      </c>
      <c r="N82" s="93">
        <v>166.95123886686207</v>
      </c>
      <c r="O82" s="93">
        <v>337.61434359999998</v>
      </c>
      <c r="P82" s="93">
        <v>434.99168059999994</v>
      </c>
      <c r="Q82" s="96"/>
      <c r="R82" s="96">
        <f t="shared" si="1"/>
        <v>2620.3809298892666</v>
      </c>
      <c r="S82" s="140"/>
      <c r="T82" s="31"/>
      <c r="U82" s="31"/>
      <c r="V82" s="31"/>
    </row>
    <row r="83" spans="2:22" x14ac:dyDescent="0.2">
      <c r="B83" s="7">
        <v>72</v>
      </c>
      <c r="C83" s="8" t="s">
        <v>125</v>
      </c>
      <c r="D83" s="9">
        <v>9</v>
      </c>
      <c r="E83" s="9">
        <v>75</v>
      </c>
      <c r="F83" s="10" t="s">
        <v>126</v>
      </c>
      <c r="G83" s="63">
        <v>21736.6</v>
      </c>
      <c r="H83" s="126">
        <v>596.8045152893784</v>
      </c>
      <c r="I83" s="135">
        <v>413.69</v>
      </c>
      <c r="J83" s="114">
        <v>662.56052999999986</v>
      </c>
      <c r="K83" s="114">
        <v>603.94384700000001</v>
      </c>
      <c r="L83" s="114">
        <v>394.50609700000001</v>
      </c>
      <c r="M83" s="114">
        <v>144.54</v>
      </c>
      <c r="N83" s="93">
        <v>236.5692</v>
      </c>
      <c r="O83" s="93">
        <v>444.2636</v>
      </c>
      <c r="P83" s="93">
        <v>553.99</v>
      </c>
      <c r="Q83" s="96"/>
      <c r="R83" s="96">
        <f t="shared" si="1"/>
        <v>3637.1777892893779</v>
      </c>
      <c r="S83" s="140"/>
      <c r="T83" s="31"/>
      <c r="U83" s="31"/>
      <c r="V83" s="31"/>
    </row>
    <row r="84" spans="2:22" x14ac:dyDescent="0.2">
      <c r="B84" s="7">
        <v>73</v>
      </c>
      <c r="C84" s="8" t="s">
        <v>127</v>
      </c>
      <c r="D84" s="9">
        <v>14</v>
      </c>
      <c r="E84" s="9">
        <v>76</v>
      </c>
      <c r="F84" s="10" t="s">
        <v>128</v>
      </c>
      <c r="G84" s="63">
        <v>4197.3</v>
      </c>
      <c r="H84" s="126">
        <v>103.48602945333772</v>
      </c>
      <c r="I84" s="135">
        <v>82.16</v>
      </c>
      <c r="J84" s="114">
        <v>118.1035913653531</v>
      </c>
      <c r="K84" s="114">
        <v>106.94974832160177</v>
      </c>
      <c r="L84" s="114">
        <v>69.108267546497302</v>
      </c>
      <c r="M84" s="114">
        <v>24.268257409104436</v>
      </c>
      <c r="N84" s="93">
        <v>43.364424858871871</v>
      </c>
      <c r="O84" s="93">
        <v>95.526605971355053</v>
      </c>
      <c r="P84" s="93">
        <v>107.40063097095364</v>
      </c>
      <c r="Q84" s="96"/>
      <c r="R84" s="96">
        <f t="shared" si="1"/>
        <v>668.20755589707494</v>
      </c>
      <c r="S84" s="140"/>
      <c r="T84" s="31"/>
      <c r="U84" s="31"/>
      <c r="V84" s="31"/>
    </row>
    <row r="85" spans="2:22" x14ac:dyDescent="0.2">
      <c r="B85" s="7">
        <v>74</v>
      </c>
      <c r="C85" s="8" t="s">
        <v>129</v>
      </c>
      <c r="D85" s="9">
        <v>10</v>
      </c>
      <c r="E85" s="9">
        <v>77</v>
      </c>
      <c r="F85" s="10" t="s">
        <v>130</v>
      </c>
      <c r="G85" s="63">
        <v>2359.1</v>
      </c>
      <c r="H85" s="126">
        <v>56.353206376981262</v>
      </c>
      <c r="I85" s="135">
        <v>43.57</v>
      </c>
      <c r="J85" s="114">
        <v>63.697928107839715</v>
      </c>
      <c r="K85" s="114">
        <v>59.4833036812377</v>
      </c>
      <c r="L85" s="114">
        <v>41.527852181313435</v>
      </c>
      <c r="M85" s="114">
        <v>13.306738709490988</v>
      </c>
      <c r="N85" s="93">
        <v>22.74845461537646</v>
      </c>
      <c r="O85" s="93">
        <v>49.201238339130441</v>
      </c>
      <c r="P85" s="93">
        <v>60.812376761036219</v>
      </c>
      <c r="Q85" s="96"/>
      <c r="R85" s="96">
        <f t="shared" si="1"/>
        <v>367.13109877240623</v>
      </c>
      <c r="S85" s="140"/>
      <c r="T85" s="31"/>
      <c r="U85" s="31"/>
      <c r="V85" s="31"/>
    </row>
    <row r="86" spans="2:22" x14ac:dyDescent="0.2">
      <c r="B86" s="7">
        <v>75</v>
      </c>
      <c r="C86" s="8" t="s">
        <v>131</v>
      </c>
      <c r="D86" s="9">
        <v>10</v>
      </c>
      <c r="E86" s="9">
        <v>78</v>
      </c>
      <c r="F86" s="10" t="s">
        <v>132</v>
      </c>
      <c r="G86" s="63">
        <v>2320.6</v>
      </c>
      <c r="H86" s="126">
        <v>53.942058530943768</v>
      </c>
      <c r="I86" s="135">
        <v>40.270000000000003</v>
      </c>
      <c r="J86" s="114">
        <v>60.996044335835016</v>
      </c>
      <c r="K86" s="114">
        <v>55.54685281688068</v>
      </c>
      <c r="L86" s="114">
        <v>39.521417053072177</v>
      </c>
      <c r="M86" s="114">
        <v>14.253392759691824</v>
      </c>
      <c r="N86" s="93">
        <v>22.371162803848367</v>
      </c>
      <c r="O86" s="93">
        <v>45.615890437180425</v>
      </c>
      <c r="P86" s="93">
        <v>56.193307988102269</v>
      </c>
      <c r="Q86" s="96"/>
      <c r="R86" s="96">
        <f t="shared" si="1"/>
        <v>348.44012672555453</v>
      </c>
      <c r="S86" s="140"/>
      <c r="T86" s="31"/>
      <c r="U86" s="31"/>
      <c r="V86" s="31"/>
    </row>
    <row r="87" spans="2:22" x14ac:dyDescent="0.2">
      <c r="B87" s="7">
        <v>76</v>
      </c>
      <c r="C87" s="8" t="s">
        <v>133</v>
      </c>
      <c r="D87" s="9">
        <v>9</v>
      </c>
      <c r="E87" s="9">
        <v>79</v>
      </c>
      <c r="F87" s="10" t="s">
        <v>134</v>
      </c>
      <c r="G87" s="63">
        <v>14172.24</v>
      </c>
      <c r="H87" s="126">
        <v>354.25551342775407</v>
      </c>
      <c r="I87" s="135">
        <v>270.70999999999998</v>
      </c>
      <c r="J87" s="114">
        <v>373.49727279999996</v>
      </c>
      <c r="K87" s="114">
        <v>349.96950279999999</v>
      </c>
      <c r="L87" s="114">
        <v>262.84041779999995</v>
      </c>
      <c r="M87" s="114">
        <v>101.68056580000001</v>
      </c>
      <c r="N87" s="93">
        <v>166.97702480000001</v>
      </c>
      <c r="O87" s="93">
        <v>326.81897480000003</v>
      </c>
      <c r="P87" s="93">
        <v>390.97112380000004</v>
      </c>
      <c r="Q87" s="96"/>
      <c r="R87" s="96">
        <f t="shared" si="1"/>
        <v>2327.0103960277543</v>
      </c>
      <c r="S87" s="140"/>
      <c r="T87" s="31"/>
      <c r="U87" s="31"/>
      <c r="V87" s="31"/>
    </row>
    <row r="88" spans="2:22" x14ac:dyDescent="0.2">
      <c r="B88" s="7">
        <v>77</v>
      </c>
      <c r="C88" s="8" t="s">
        <v>169</v>
      </c>
      <c r="D88" s="9">
        <v>10</v>
      </c>
      <c r="E88" s="9">
        <v>80</v>
      </c>
      <c r="F88" s="10" t="s">
        <v>168</v>
      </c>
      <c r="G88" s="63">
        <v>7646.9</v>
      </c>
      <c r="H88" s="126">
        <v>155.26068539368629</v>
      </c>
      <c r="I88" s="135">
        <v>199.11</v>
      </c>
      <c r="J88" s="114">
        <v>157.08158020000002</v>
      </c>
      <c r="K88" s="114">
        <v>145.72929720000002</v>
      </c>
      <c r="L88" s="114">
        <v>107.63444220000001</v>
      </c>
      <c r="M88" s="114">
        <v>40.261555200000004</v>
      </c>
      <c r="N88" s="93">
        <v>57.14589051774</v>
      </c>
      <c r="O88" s="93">
        <v>127.68964820000001</v>
      </c>
      <c r="P88" s="93">
        <v>149.85000000000002</v>
      </c>
      <c r="Q88" s="96"/>
      <c r="R88" s="96">
        <f t="shared" si="1"/>
        <v>940.65309891142624</v>
      </c>
      <c r="S88" s="140"/>
      <c r="T88" s="31"/>
      <c r="U88" s="31"/>
      <c r="V88" s="31"/>
    </row>
    <row r="89" spans="2:22" x14ac:dyDescent="0.2">
      <c r="B89" s="7">
        <v>78</v>
      </c>
      <c r="C89" s="8" t="s">
        <v>135</v>
      </c>
      <c r="D89" s="9">
        <v>14</v>
      </c>
      <c r="E89" s="9">
        <v>81</v>
      </c>
      <c r="F89" s="10" t="s">
        <v>136</v>
      </c>
      <c r="G89" s="63">
        <v>4227.5</v>
      </c>
      <c r="H89" s="126">
        <v>112.26545956487996</v>
      </c>
      <c r="I89" s="135">
        <v>85</v>
      </c>
      <c r="J89" s="114">
        <v>117.9802988</v>
      </c>
      <c r="K89" s="114">
        <v>107.2229878</v>
      </c>
      <c r="L89" s="114">
        <v>69.427350799999999</v>
      </c>
      <c r="M89" s="114">
        <v>24.687911800000006</v>
      </c>
      <c r="N89" s="93">
        <v>37.843695799999999</v>
      </c>
      <c r="O89" s="93">
        <v>75.9445178</v>
      </c>
      <c r="P89" s="93">
        <v>102.95811280000001</v>
      </c>
      <c r="Q89" s="96"/>
      <c r="R89" s="96">
        <f t="shared" si="1"/>
        <v>648.3303351648799</v>
      </c>
      <c r="S89" s="140"/>
      <c r="T89" s="31"/>
      <c r="U89" s="31"/>
      <c r="V89" s="31"/>
    </row>
    <row r="90" spans="2:22" x14ac:dyDescent="0.2">
      <c r="B90" s="7">
        <v>79</v>
      </c>
      <c r="C90" s="8" t="s">
        <v>162</v>
      </c>
      <c r="D90" s="9">
        <v>14</v>
      </c>
      <c r="E90" s="9">
        <v>82</v>
      </c>
      <c r="F90" s="10" t="s">
        <v>137</v>
      </c>
      <c r="G90" s="63">
        <v>3957.7</v>
      </c>
      <c r="H90" s="126">
        <v>104.7290097214732</v>
      </c>
      <c r="I90" s="135">
        <v>80.98</v>
      </c>
      <c r="J90" s="114">
        <v>111.6917433615444</v>
      </c>
      <c r="K90" s="114">
        <v>103.70699844629452</v>
      </c>
      <c r="L90" s="114">
        <v>68.662987963471394</v>
      </c>
      <c r="M90" s="114">
        <v>25.427326114871029</v>
      </c>
      <c r="N90" s="93">
        <v>43.639115462804902</v>
      </c>
      <c r="O90" s="93">
        <v>82.823828948364167</v>
      </c>
      <c r="P90" s="93">
        <v>105.85096176740487</v>
      </c>
      <c r="Q90" s="96"/>
      <c r="R90" s="96">
        <f t="shared" si="1"/>
        <v>646.5319717862285</v>
      </c>
      <c r="S90" s="140"/>
      <c r="T90" s="31"/>
      <c r="U90" s="31"/>
      <c r="V90" s="31"/>
    </row>
    <row r="91" spans="2:22" x14ac:dyDescent="0.2">
      <c r="B91" s="7">
        <v>80</v>
      </c>
      <c r="C91" s="8" t="s">
        <v>163</v>
      </c>
      <c r="D91" s="9">
        <v>14</v>
      </c>
      <c r="E91" s="9">
        <v>83</v>
      </c>
      <c r="F91" s="10" t="s">
        <v>138</v>
      </c>
      <c r="G91" s="63">
        <v>4064.2</v>
      </c>
      <c r="H91" s="126">
        <v>111.16472444472214</v>
      </c>
      <c r="I91" s="135">
        <v>86.98</v>
      </c>
      <c r="J91" s="114">
        <v>116.74980336443082</v>
      </c>
      <c r="K91" s="114">
        <v>105.57008007199623</v>
      </c>
      <c r="L91" s="114">
        <v>71.755446605533834</v>
      </c>
      <c r="M91" s="114">
        <v>22.651357873551735</v>
      </c>
      <c r="N91" s="93">
        <v>41.349706400000002</v>
      </c>
      <c r="O91" s="93">
        <v>86.115403994881902</v>
      </c>
      <c r="P91" s="93">
        <v>102.04803796113612</v>
      </c>
      <c r="Q91" s="96"/>
      <c r="R91" s="96">
        <f t="shared" si="1"/>
        <v>657.40456071625272</v>
      </c>
      <c r="S91" s="140"/>
      <c r="T91" s="31"/>
      <c r="U91" s="31"/>
      <c r="V91" s="31"/>
    </row>
    <row r="92" spans="2:22" x14ac:dyDescent="0.2">
      <c r="B92" s="7">
        <v>81</v>
      </c>
      <c r="C92" s="8" t="s">
        <v>139</v>
      </c>
      <c r="D92" s="9">
        <v>9</v>
      </c>
      <c r="E92" s="9">
        <v>84</v>
      </c>
      <c r="F92" s="10" t="s">
        <v>140</v>
      </c>
      <c r="G92" s="63">
        <v>7875.39</v>
      </c>
      <c r="H92" s="126">
        <v>222.27741278441306</v>
      </c>
      <c r="I92" s="135">
        <v>175.57</v>
      </c>
      <c r="J92" s="114">
        <v>232.67083239999999</v>
      </c>
      <c r="K92" s="114">
        <v>201.29418140000001</v>
      </c>
      <c r="L92" s="114">
        <v>162.44901039999999</v>
      </c>
      <c r="M92" s="114">
        <v>54.894125400000007</v>
      </c>
      <c r="N92" s="93">
        <v>91.090910400000013</v>
      </c>
      <c r="O92" s="93">
        <v>163.70440139999999</v>
      </c>
      <c r="P92" s="93">
        <v>188.52577740000001</v>
      </c>
      <c r="Q92" s="96"/>
      <c r="R92" s="96">
        <f t="shared" si="1"/>
        <v>1316.9066515844131</v>
      </c>
      <c r="S92" s="140"/>
      <c r="T92" s="31"/>
      <c r="U92" s="31"/>
      <c r="V92" s="31"/>
    </row>
    <row r="93" spans="2:22" x14ac:dyDescent="0.2">
      <c r="B93" s="7">
        <v>82</v>
      </c>
      <c r="C93" s="8" t="s">
        <v>164</v>
      </c>
      <c r="D93" s="9">
        <v>9</v>
      </c>
      <c r="E93" s="9">
        <v>85</v>
      </c>
      <c r="F93" s="10" t="s">
        <v>141</v>
      </c>
      <c r="G93" s="63">
        <v>14280.4</v>
      </c>
      <c r="H93" s="126">
        <v>363.2454550207168</v>
      </c>
      <c r="I93" s="135">
        <v>258.85000000000002</v>
      </c>
      <c r="J93" s="114">
        <v>396.06654200000003</v>
      </c>
      <c r="K93" s="114">
        <v>352.32581300000004</v>
      </c>
      <c r="L93" s="114">
        <v>247.54957200000001</v>
      </c>
      <c r="M93" s="114">
        <v>88.95</v>
      </c>
      <c r="N93" s="93">
        <v>143.72640000000001</v>
      </c>
      <c r="O93" s="93">
        <v>268.3657</v>
      </c>
      <c r="P93" s="93">
        <v>332.95149999999995</v>
      </c>
      <c r="Q93" s="96"/>
      <c r="R93" s="96">
        <f t="shared" si="1"/>
        <v>2193.1809820207172</v>
      </c>
      <c r="S93" s="140"/>
      <c r="T93" s="31"/>
      <c r="U93" s="31"/>
      <c r="V93" s="31"/>
    </row>
    <row r="94" spans="2:22" x14ac:dyDescent="0.2">
      <c r="B94" s="7">
        <v>83</v>
      </c>
      <c r="C94" s="8" t="s">
        <v>142</v>
      </c>
      <c r="D94" s="9">
        <v>5</v>
      </c>
      <c r="E94" s="9">
        <v>86</v>
      </c>
      <c r="F94" s="10" t="s">
        <v>143</v>
      </c>
      <c r="G94" s="63">
        <v>12883.3</v>
      </c>
      <c r="H94" s="126">
        <v>329.04050311805321</v>
      </c>
      <c r="I94" s="135">
        <v>218.42</v>
      </c>
      <c r="J94" s="114">
        <v>355.60817099999997</v>
      </c>
      <c r="K94" s="114">
        <v>322.12</v>
      </c>
      <c r="L94" s="114">
        <v>212.82</v>
      </c>
      <c r="M94" s="114">
        <v>97.240000000000009</v>
      </c>
      <c r="N94" s="93">
        <v>157.26</v>
      </c>
      <c r="O94" s="93">
        <v>267.67490000000004</v>
      </c>
      <c r="P94" s="93">
        <v>323.97000000000003</v>
      </c>
      <c r="Q94" s="96"/>
      <c r="R94" s="96">
        <f t="shared" si="1"/>
        <v>2065.7335741180532</v>
      </c>
      <c r="S94" s="140"/>
      <c r="T94" s="31"/>
      <c r="U94" s="31"/>
      <c r="V94" s="31"/>
    </row>
    <row r="95" spans="2:22" x14ac:dyDescent="0.2">
      <c r="B95" s="7">
        <v>84</v>
      </c>
      <c r="C95" s="8" t="s">
        <v>144</v>
      </c>
      <c r="D95" s="9">
        <v>5</v>
      </c>
      <c r="E95" s="9">
        <v>87</v>
      </c>
      <c r="F95" s="10" t="s">
        <v>145</v>
      </c>
      <c r="G95" s="63">
        <v>12906.8</v>
      </c>
      <c r="H95" s="126">
        <v>356.41249786912198</v>
      </c>
      <c r="I95" s="135">
        <v>239.25</v>
      </c>
      <c r="J95" s="114">
        <v>344.85539800000004</v>
      </c>
      <c r="K95" s="114">
        <v>313.76788100000005</v>
      </c>
      <c r="L95" s="114">
        <v>210.72850299999999</v>
      </c>
      <c r="M95" s="114">
        <v>82.249999999999986</v>
      </c>
      <c r="N95" s="93">
        <v>145.0377</v>
      </c>
      <c r="O95" s="93">
        <v>265.83460000000002</v>
      </c>
      <c r="P95" s="93">
        <v>325.03809999999999</v>
      </c>
      <c r="Q95" s="96"/>
      <c r="R95" s="96">
        <f t="shared" si="1"/>
        <v>2043.9246798691222</v>
      </c>
      <c r="S95" s="140"/>
      <c r="T95" s="31"/>
      <c r="U95" s="31"/>
      <c r="V95" s="31"/>
    </row>
    <row r="96" spans="2:22" x14ac:dyDescent="0.2">
      <c r="B96" s="7">
        <v>85</v>
      </c>
      <c r="C96" s="8" t="s">
        <v>146</v>
      </c>
      <c r="D96" s="9">
        <v>9</v>
      </c>
      <c r="E96" s="9">
        <v>88</v>
      </c>
      <c r="F96" s="10" t="s">
        <v>147</v>
      </c>
      <c r="G96" s="63">
        <v>24530</v>
      </c>
      <c r="H96" s="126">
        <v>615.7099654598486</v>
      </c>
      <c r="I96" s="135">
        <v>471.77</v>
      </c>
      <c r="J96" s="114">
        <v>656.73122350025494</v>
      </c>
      <c r="K96" s="114">
        <v>602.45514459813467</v>
      </c>
      <c r="L96" s="114">
        <v>406.26717985248376</v>
      </c>
      <c r="M96" s="114">
        <v>132.56026846402753</v>
      </c>
      <c r="N96" s="93">
        <v>245.38974990583861</v>
      </c>
      <c r="O96" s="93">
        <v>453.5382207205555</v>
      </c>
      <c r="P96" s="93">
        <v>561.27231851277986</v>
      </c>
      <c r="Q96" s="96"/>
      <c r="R96" s="96">
        <f t="shared" si="1"/>
        <v>3673.9240710139229</v>
      </c>
      <c r="S96" s="140"/>
      <c r="T96" s="31"/>
      <c r="U96" s="31"/>
      <c r="V96" s="31"/>
    </row>
    <row r="97" spans="2:22" x14ac:dyDescent="0.2">
      <c r="B97" s="7">
        <v>86</v>
      </c>
      <c r="C97" s="8" t="s">
        <v>148</v>
      </c>
      <c r="D97" s="9">
        <v>5</v>
      </c>
      <c r="E97" s="9">
        <v>89</v>
      </c>
      <c r="F97" s="10" t="s">
        <v>172</v>
      </c>
      <c r="G97" s="63">
        <v>13460.8</v>
      </c>
      <c r="H97" s="126">
        <v>352.18325436869452</v>
      </c>
      <c r="I97" s="135">
        <v>270.95999999999998</v>
      </c>
      <c r="J97" s="114">
        <v>374.95767305585207</v>
      </c>
      <c r="K97" s="114">
        <v>345.1020740122575</v>
      </c>
      <c r="L97" s="114">
        <v>253.8563725711299</v>
      </c>
      <c r="M97" s="114">
        <v>82.679391220450768</v>
      </c>
      <c r="N97" s="93">
        <v>144.27037038709051</v>
      </c>
      <c r="O97" s="93">
        <v>270.21893662569266</v>
      </c>
      <c r="P97" s="93">
        <v>325.98269609028415</v>
      </c>
      <c r="Q97" s="96"/>
      <c r="R97" s="96">
        <f t="shared" si="1"/>
        <v>2149.250768331452</v>
      </c>
      <c r="S97" s="140"/>
      <c r="T97" s="31"/>
      <c r="U97" s="31"/>
      <c r="V97" s="31"/>
    </row>
    <row r="98" spans="2:22" x14ac:dyDescent="0.2">
      <c r="B98" s="7">
        <v>87</v>
      </c>
      <c r="C98" s="8" t="s">
        <v>150</v>
      </c>
      <c r="D98" s="9">
        <v>5</v>
      </c>
      <c r="E98" s="9">
        <v>90</v>
      </c>
      <c r="F98" s="10" t="s">
        <v>151</v>
      </c>
      <c r="G98" s="63">
        <v>9358.7000000000007</v>
      </c>
      <c r="H98" s="128">
        <v>260.4409899434396</v>
      </c>
      <c r="I98" s="135">
        <v>181.96</v>
      </c>
      <c r="J98" s="114">
        <v>278.169239</v>
      </c>
      <c r="K98" s="114">
        <v>262.41840300000001</v>
      </c>
      <c r="L98" s="114">
        <v>170.51855399999999</v>
      </c>
      <c r="M98" s="114">
        <v>62.57</v>
      </c>
      <c r="N98" s="93">
        <v>106.59660000000001</v>
      </c>
      <c r="O98" s="93">
        <v>197.6438</v>
      </c>
      <c r="P98" s="93">
        <v>251.19929999999999</v>
      </c>
      <c r="Q98" s="96"/>
      <c r="R98" s="96">
        <f t="shared" si="1"/>
        <v>1589.5568859434397</v>
      </c>
      <c r="S98" s="140"/>
      <c r="T98" s="31"/>
      <c r="U98" s="31"/>
      <c r="V98" s="31"/>
    </row>
    <row r="99" spans="2:22" x14ac:dyDescent="0.2">
      <c r="B99" s="7">
        <v>88</v>
      </c>
      <c r="C99" s="8" t="s">
        <v>152</v>
      </c>
      <c r="D99" s="9">
        <v>9</v>
      </c>
      <c r="E99" s="9">
        <v>91</v>
      </c>
      <c r="F99" s="10" t="s">
        <v>153</v>
      </c>
      <c r="G99" s="63">
        <v>24547.99</v>
      </c>
      <c r="H99" s="126">
        <v>663.73680008609017</v>
      </c>
      <c r="I99" s="135">
        <v>510.88</v>
      </c>
      <c r="J99" s="114">
        <v>705.56043179999995</v>
      </c>
      <c r="K99" s="114">
        <v>648.00983480000002</v>
      </c>
      <c r="L99" s="114">
        <v>441.4813137999999</v>
      </c>
      <c r="M99" s="114">
        <v>145.01798680000002</v>
      </c>
      <c r="N99" s="93">
        <v>234.69553580000002</v>
      </c>
      <c r="O99" s="93">
        <v>479.8404228</v>
      </c>
      <c r="P99" s="93">
        <v>596.22206779999999</v>
      </c>
      <c r="Q99" s="96"/>
      <c r="R99" s="96">
        <f t="shared" si="1"/>
        <v>3914.5643936860902</v>
      </c>
      <c r="S99" s="140"/>
      <c r="T99" s="31"/>
      <c r="U99" s="31"/>
      <c r="V99" s="31"/>
    </row>
    <row r="100" spans="2:22" x14ac:dyDescent="0.2">
      <c r="B100" s="20">
        <v>89</v>
      </c>
      <c r="C100" s="21" t="s">
        <v>154</v>
      </c>
      <c r="D100" s="22">
        <v>9</v>
      </c>
      <c r="E100" s="9">
        <v>92</v>
      </c>
      <c r="F100" s="16" t="s">
        <v>155</v>
      </c>
      <c r="G100" s="64">
        <v>12752.22</v>
      </c>
      <c r="H100" s="128">
        <v>330.38374607967773</v>
      </c>
      <c r="I100" s="135">
        <v>254.26</v>
      </c>
      <c r="J100" s="116">
        <v>347.95511529999999</v>
      </c>
      <c r="K100" s="116">
        <v>317.9348703</v>
      </c>
      <c r="L100" s="116">
        <v>210.80701629999999</v>
      </c>
      <c r="M100" s="116">
        <v>71.061987299999998</v>
      </c>
      <c r="N100" s="115">
        <v>157.82089276035035</v>
      </c>
      <c r="O100" s="115">
        <v>254.27678858169568</v>
      </c>
      <c r="P100" s="115">
        <v>329.64006641929245</v>
      </c>
      <c r="Q100" s="96"/>
      <c r="R100" s="96">
        <f t="shared" si="1"/>
        <v>2019.8804830410161</v>
      </c>
      <c r="S100" s="140"/>
      <c r="T100" s="31"/>
      <c r="U100" s="31"/>
      <c r="V100" s="31"/>
    </row>
    <row r="101" spans="2:22" ht="15" x14ac:dyDescent="0.2">
      <c r="B101" s="72" t="s">
        <v>156</v>
      </c>
      <c r="C101" s="73"/>
      <c r="D101" s="73"/>
      <c r="E101" s="74" t="s">
        <v>263</v>
      </c>
      <c r="F101" s="73"/>
      <c r="G101" s="111">
        <f t="shared" ref="G101:R101" si="2">SUM(G9:G100)</f>
        <v>1030273.26</v>
      </c>
      <c r="H101" s="142">
        <f t="shared" si="2"/>
        <v>27429.683424444367</v>
      </c>
      <c r="I101" s="117">
        <f t="shared" si="2"/>
        <v>20322.989999999998</v>
      </c>
      <c r="J101" s="117">
        <f t="shared" si="2"/>
        <v>29454.490954515666</v>
      </c>
      <c r="K101" s="117">
        <f t="shared" si="2"/>
        <v>27086.457716178196</v>
      </c>
      <c r="L101" s="117">
        <f t="shared" si="2"/>
        <v>18426.031412391887</v>
      </c>
      <c r="M101" s="117">
        <f t="shared" si="2"/>
        <v>7285.2850216873612</v>
      </c>
      <c r="N101" s="117">
        <f t="shared" si="2"/>
        <v>10610.482703479742</v>
      </c>
      <c r="O101" s="117">
        <f t="shared" si="2"/>
        <v>21126.763882858821</v>
      </c>
      <c r="P101" s="117">
        <f t="shared" si="2"/>
        <v>26406.960146609039</v>
      </c>
      <c r="Q101" s="117">
        <f t="shared" si="2"/>
        <v>0</v>
      </c>
      <c r="R101" s="111">
        <f t="shared" si="2"/>
        <v>167826.15526216503</v>
      </c>
      <c r="S101" s="31"/>
      <c r="T101" s="31"/>
      <c r="U101" s="31"/>
      <c r="V101" s="31"/>
    </row>
    <row r="102" spans="2:22" ht="15" x14ac:dyDescent="0.2">
      <c r="B102" s="69"/>
      <c r="C102" s="70"/>
      <c r="D102" s="71"/>
      <c r="E102" s="66"/>
      <c r="F102" s="67"/>
      <c r="G102" s="67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8"/>
      <c r="S102" s="31"/>
      <c r="T102" s="31"/>
      <c r="U102" s="31"/>
      <c r="V102" s="31"/>
    </row>
    <row r="103" spans="2:22" x14ac:dyDescent="0.2">
      <c r="S103" s="31"/>
      <c r="T103" s="31"/>
      <c r="U103" s="31"/>
      <c r="V103" s="31"/>
    </row>
    <row r="104" spans="2:22" x14ac:dyDescent="0.2">
      <c r="E104" t="s">
        <v>276</v>
      </c>
      <c r="H104" s="90">
        <f t="shared" ref="H104:M104" si="3">H101*1520.5</f>
        <v>41706833.646867663</v>
      </c>
      <c r="I104" s="129">
        <f t="shared" si="3"/>
        <v>30901106.294999998</v>
      </c>
      <c r="J104" s="90">
        <f t="shared" si="3"/>
        <v>44785553.496341072</v>
      </c>
      <c r="K104" s="90">
        <f t="shared" si="3"/>
        <v>41184958.957448944</v>
      </c>
      <c r="L104" s="90">
        <f t="shared" si="3"/>
        <v>28016780.762541864</v>
      </c>
      <c r="M104" s="90">
        <f t="shared" si="3"/>
        <v>11077275.875475632</v>
      </c>
      <c r="N104" s="90">
        <f>N101*1583.16</f>
        <v>16798091.796840988</v>
      </c>
      <c r="O104" s="90">
        <f>O101*1583.16</f>
        <v>33447047.508786771</v>
      </c>
      <c r="P104" s="90">
        <f>P101*1583.16</f>
        <v>41806443.025705568</v>
      </c>
      <c r="Q104" s="90">
        <f>Q101*1583.16</f>
        <v>0</v>
      </c>
      <c r="R104" s="90">
        <f>SUM(H104:Q104)</f>
        <v>289724091.36500847</v>
      </c>
      <c r="S104" s="31"/>
      <c r="T104" s="31"/>
      <c r="U104" s="31"/>
      <c r="V104" s="31"/>
    </row>
  </sheetData>
  <sheetProtection sheet="1" objects="1" scenarios="1"/>
  <mergeCells count="18">
    <mergeCell ref="I70:I71"/>
    <mergeCell ref="J5:J7"/>
    <mergeCell ref="I5:I7"/>
    <mergeCell ref="S5:S6"/>
    <mergeCell ref="N5:N7"/>
    <mergeCell ref="K5:K7"/>
    <mergeCell ref="L5:L7"/>
    <mergeCell ref="Q5:Q7"/>
    <mergeCell ref="R5:R7"/>
    <mergeCell ref="O5:O7"/>
    <mergeCell ref="P5:P7"/>
    <mergeCell ref="M5:M7"/>
    <mergeCell ref="H5:H7"/>
    <mergeCell ref="B5:B7"/>
    <mergeCell ref="C5:C7"/>
    <mergeCell ref="F5:F7"/>
    <mergeCell ref="D5:D7"/>
    <mergeCell ref="G5:G7"/>
  </mergeCells>
  <phoneticPr fontId="2" type="noConversion"/>
  <pageMargins left="0.11811023622047245" right="0.31496062992125984" top="0.35433070866141736" bottom="0.15748031496062992" header="0" footer="0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S110"/>
  <sheetViews>
    <sheetView topLeftCell="A4" zoomScaleNormal="100" workbookViewId="0">
      <pane xSplit="5" ySplit="6" topLeftCell="F97" activePane="bottomRight" state="frozen"/>
      <selection activeCell="A4" sqref="A4"/>
      <selection pane="topRight" activeCell="F4" sqref="F4"/>
      <selection pane="bottomLeft" activeCell="A10" sqref="A10"/>
      <selection pane="bottomRight" activeCell="F97" sqref="F97"/>
    </sheetView>
  </sheetViews>
  <sheetFormatPr defaultRowHeight="12.75" x14ac:dyDescent="0.2"/>
  <cols>
    <col min="1" max="1" width="4" customWidth="1"/>
    <col min="2" max="2" width="16.140625" customWidth="1"/>
    <col min="3" max="3" width="10.5703125" customWidth="1"/>
    <col min="4" max="4" width="8.5703125" customWidth="1"/>
    <col min="5" max="5" width="6.5703125" customWidth="1"/>
    <col min="6" max="6" width="14.140625" customWidth="1"/>
    <col min="7" max="7" width="12.85546875" customWidth="1"/>
    <col min="8" max="8" width="14.42578125" customWidth="1"/>
    <col min="9" max="9" width="13.28515625" customWidth="1"/>
    <col min="10" max="10" width="12.85546875" customWidth="1"/>
    <col min="11" max="11" width="13.28515625" customWidth="1"/>
    <col min="12" max="15" width="13.42578125" customWidth="1"/>
    <col min="16" max="16" width="13.28515625" customWidth="1"/>
    <col min="17" max="18" width="14" customWidth="1"/>
    <col min="19" max="19" width="16.5703125" customWidth="1"/>
  </cols>
  <sheetData>
    <row r="2" spans="1:19" ht="15.75" x14ac:dyDescent="0.25">
      <c r="B2" s="3" t="s">
        <v>199</v>
      </c>
    </row>
    <row r="3" spans="1:19" ht="15.75" x14ac:dyDescent="0.25">
      <c r="A3" s="23"/>
      <c r="B3" s="40"/>
      <c r="C3" s="1"/>
      <c r="D3" s="1" t="s">
        <v>202</v>
      </c>
      <c r="E3" s="1"/>
      <c r="F3" s="1"/>
      <c r="G3" s="1"/>
      <c r="H3" s="24"/>
    </row>
    <row r="4" spans="1:19" ht="15.75" x14ac:dyDescent="0.25">
      <c r="A4" s="23"/>
      <c r="B4" s="40"/>
      <c r="C4" s="1"/>
      <c r="D4" s="1"/>
      <c r="E4" s="1"/>
      <c r="F4" s="1"/>
      <c r="G4" s="1"/>
      <c r="H4" s="24"/>
    </row>
    <row r="5" spans="1:19" ht="15.75" x14ac:dyDescent="0.25">
      <c r="A5" s="23"/>
      <c r="B5" s="55" t="s">
        <v>291</v>
      </c>
      <c r="C5" s="1"/>
      <c r="D5" s="1"/>
      <c r="E5" s="1"/>
      <c r="F5" s="1"/>
      <c r="G5" s="1"/>
      <c r="H5" s="24"/>
    </row>
    <row r="6" spans="1:19" ht="15.75" x14ac:dyDescent="0.25">
      <c r="A6" s="23"/>
      <c r="B6" s="40"/>
      <c r="C6" s="1"/>
      <c r="D6" s="1"/>
      <c r="E6" s="1"/>
      <c r="F6" s="1"/>
      <c r="G6" s="1"/>
      <c r="H6" s="24"/>
    </row>
    <row r="7" spans="1:19" ht="12.75" customHeight="1" x14ac:dyDescent="0.2">
      <c r="A7" s="177" t="s">
        <v>0</v>
      </c>
      <c r="B7" s="179" t="s">
        <v>1</v>
      </c>
      <c r="C7" s="182" t="s">
        <v>2</v>
      </c>
      <c r="D7" s="192" t="s">
        <v>201</v>
      </c>
      <c r="E7" s="192" t="s">
        <v>220</v>
      </c>
      <c r="F7" s="192" t="s">
        <v>236</v>
      </c>
      <c r="G7" s="192" t="s">
        <v>237</v>
      </c>
      <c r="H7" s="192" t="s">
        <v>238</v>
      </c>
      <c r="I7" s="192" t="s">
        <v>239</v>
      </c>
      <c r="J7" s="192" t="s">
        <v>240</v>
      </c>
      <c r="K7" s="192" t="s">
        <v>243</v>
      </c>
      <c r="L7" s="192" t="s">
        <v>244</v>
      </c>
      <c r="M7" s="192" t="s">
        <v>246</v>
      </c>
      <c r="N7" s="192" t="s">
        <v>247</v>
      </c>
      <c r="O7" s="192" t="s">
        <v>229</v>
      </c>
      <c r="P7" s="192" t="s">
        <v>230</v>
      </c>
      <c r="Q7" s="192" t="s">
        <v>232</v>
      </c>
      <c r="R7" s="195" t="s">
        <v>235</v>
      </c>
    </row>
    <row r="8" spans="1:19" x14ac:dyDescent="0.2">
      <c r="A8" s="178"/>
      <c r="B8" s="180"/>
      <c r="C8" s="18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6"/>
    </row>
    <row r="9" spans="1:19" x14ac:dyDescent="0.2">
      <c r="A9" s="178"/>
      <c r="B9" s="181"/>
      <c r="C9" s="18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7"/>
    </row>
    <row r="10" spans="1:19" x14ac:dyDescent="0.2">
      <c r="A10" s="7">
        <v>1</v>
      </c>
      <c r="B10" s="8" t="s">
        <v>4</v>
      </c>
      <c r="C10" s="10" t="s">
        <v>5</v>
      </c>
      <c r="D10" s="44" t="s">
        <v>203</v>
      </c>
      <c r="E10" s="52">
        <v>127</v>
      </c>
      <c r="F10" s="91">
        <v>32004</v>
      </c>
      <c r="G10" s="92">
        <v>31815</v>
      </c>
      <c r="H10" s="93">
        <v>27530</v>
      </c>
      <c r="I10" s="93">
        <v>29684</v>
      </c>
      <c r="J10" s="121">
        <v>25461</v>
      </c>
      <c r="K10" s="93">
        <v>27482</v>
      </c>
      <c r="L10" s="93">
        <v>25912</v>
      </c>
      <c r="M10" s="94">
        <v>25513.69</v>
      </c>
      <c r="N10" s="94">
        <v>26616</v>
      </c>
      <c r="O10" s="95">
        <v>28249</v>
      </c>
      <c r="P10" s="96">
        <v>29521</v>
      </c>
      <c r="Q10" s="96">
        <v>29344</v>
      </c>
      <c r="R10" s="96">
        <f>SUM(F10:Q10)</f>
        <v>339131.69</v>
      </c>
      <c r="S10" s="38"/>
    </row>
    <row r="11" spans="1:19" x14ac:dyDescent="0.2">
      <c r="A11" s="7">
        <v>2</v>
      </c>
      <c r="B11" s="8" t="s">
        <v>6</v>
      </c>
      <c r="C11" s="10" t="s">
        <v>7</v>
      </c>
      <c r="D11" s="44" t="s">
        <v>203</v>
      </c>
      <c r="E11" s="52">
        <v>128</v>
      </c>
      <c r="F11" s="91">
        <v>34208</v>
      </c>
      <c r="G11" s="92">
        <v>32619</v>
      </c>
      <c r="H11" s="93">
        <v>28200</v>
      </c>
      <c r="I11" s="93">
        <v>29973</v>
      </c>
      <c r="J11" s="121">
        <v>28886</v>
      </c>
      <c r="K11" s="93">
        <v>26094</v>
      </c>
      <c r="L11" s="93">
        <v>26201</v>
      </c>
      <c r="M11" s="94">
        <v>22373</v>
      </c>
      <c r="N11" s="94">
        <v>32815</v>
      </c>
      <c r="O11" s="95">
        <v>30062</v>
      </c>
      <c r="P11" s="96">
        <v>30157</v>
      </c>
      <c r="Q11" s="96">
        <v>28285</v>
      </c>
      <c r="R11" s="96">
        <f t="shared" ref="R11:R77" si="0">SUM(F11:Q11)</f>
        <v>349873</v>
      </c>
      <c r="S11" s="38"/>
    </row>
    <row r="12" spans="1:19" x14ac:dyDescent="0.2">
      <c r="A12" s="7">
        <v>3</v>
      </c>
      <c r="B12" s="8" t="s">
        <v>8</v>
      </c>
      <c r="C12" s="10" t="s">
        <v>9</v>
      </c>
      <c r="D12" s="10"/>
      <c r="E12" s="11">
        <v>106</v>
      </c>
      <c r="F12" s="91">
        <v>17479</v>
      </c>
      <c r="G12" s="92">
        <v>16657</v>
      </c>
      <c r="H12" s="93">
        <v>14561</v>
      </c>
      <c r="I12" s="93">
        <v>15840</v>
      </c>
      <c r="J12" s="121">
        <v>13990</v>
      </c>
      <c r="K12" s="93">
        <v>14411</v>
      </c>
      <c r="L12" s="93">
        <v>14045</v>
      </c>
      <c r="M12" s="94">
        <v>13991</v>
      </c>
      <c r="N12" s="94">
        <v>14079</v>
      </c>
      <c r="O12" s="95">
        <v>15361</v>
      </c>
      <c r="P12" s="96">
        <v>16182</v>
      </c>
      <c r="Q12" s="96">
        <v>15368</v>
      </c>
      <c r="R12" s="96">
        <f t="shared" si="0"/>
        <v>181964</v>
      </c>
      <c r="S12" s="38"/>
    </row>
    <row r="13" spans="1:19" x14ac:dyDescent="0.2">
      <c r="A13" s="7">
        <v>4</v>
      </c>
      <c r="B13" s="8" t="s">
        <v>10</v>
      </c>
      <c r="C13" s="10" t="s">
        <v>188</v>
      </c>
      <c r="D13" s="10"/>
      <c r="E13" s="11">
        <v>576</v>
      </c>
      <c r="F13" s="91">
        <v>83433</v>
      </c>
      <c r="G13" s="92">
        <v>85119</v>
      </c>
      <c r="H13" s="93">
        <v>73782.259999999995</v>
      </c>
      <c r="I13" s="93">
        <v>77906</v>
      </c>
      <c r="J13" s="121">
        <v>72593</v>
      </c>
      <c r="K13" s="93">
        <v>71336</v>
      </c>
      <c r="L13" s="93">
        <v>77049</v>
      </c>
      <c r="M13" s="94">
        <v>74544.63</v>
      </c>
      <c r="N13" s="94">
        <v>76436</v>
      </c>
      <c r="O13" s="95">
        <v>75876</v>
      </c>
      <c r="P13" s="96">
        <v>79889</v>
      </c>
      <c r="Q13" s="96">
        <v>80170</v>
      </c>
      <c r="R13" s="96">
        <f t="shared" si="0"/>
        <v>928133.89</v>
      </c>
      <c r="S13" s="38"/>
    </row>
    <row r="14" spans="1:19" x14ac:dyDescent="0.2">
      <c r="A14" s="7">
        <v>5</v>
      </c>
      <c r="B14" s="8" t="s">
        <v>12</v>
      </c>
      <c r="C14" s="10" t="s">
        <v>13</v>
      </c>
      <c r="D14" s="10"/>
      <c r="E14" s="11">
        <v>108</v>
      </c>
      <c r="F14" s="91">
        <v>15714</v>
      </c>
      <c r="G14" s="92">
        <v>15055</v>
      </c>
      <c r="H14" s="93">
        <v>13847.46</v>
      </c>
      <c r="I14" s="93">
        <v>14466</v>
      </c>
      <c r="J14" s="121">
        <v>12961</v>
      </c>
      <c r="K14" s="93">
        <v>13354</v>
      </c>
      <c r="L14" s="93">
        <v>13209</v>
      </c>
      <c r="M14" s="94">
        <v>13520.37</v>
      </c>
      <c r="N14" s="94">
        <v>13081</v>
      </c>
      <c r="O14" s="95">
        <v>13958</v>
      </c>
      <c r="P14" s="96">
        <v>14763</v>
      </c>
      <c r="Q14" s="96">
        <v>14519</v>
      </c>
      <c r="R14" s="96">
        <f t="shared" si="0"/>
        <v>168447.83</v>
      </c>
      <c r="S14" s="38"/>
    </row>
    <row r="15" spans="1:19" x14ac:dyDescent="0.2">
      <c r="A15" s="7">
        <v>6</v>
      </c>
      <c r="B15" s="8" t="s">
        <v>14</v>
      </c>
      <c r="C15" s="10" t="s">
        <v>15</v>
      </c>
      <c r="D15" s="10"/>
      <c r="E15" s="11">
        <v>108</v>
      </c>
      <c r="F15" s="91">
        <v>17279</v>
      </c>
      <c r="G15" s="92">
        <v>16816</v>
      </c>
      <c r="H15" s="93">
        <v>15261.87</v>
      </c>
      <c r="I15" s="93">
        <v>15498</v>
      </c>
      <c r="J15" s="121">
        <v>13780</v>
      </c>
      <c r="K15" s="93">
        <v>14161</v>
      </c>
      <c r="L15" s="93">
        <v>13595</v>
      </c>
      <c r="M15" s="94">
        <v>13712.67</v>
      </c>
      <c r="N15" s="94">
        <v>13715</v>
      </c>
      <c r="O15" s="95">
        <v>15171</v>
      </c>
      <c r="P15" s="96">
        <v>15900</v>
      </c>
      <c r="Q15" s="96">
        <v>15820</v>
      </c>
      <c r="R15" s="96">
        <f t="shared" si="0"/>
        <v>180709.53999999998</v>
      </c>
      <c r="S15" s="38"/>
    </row>
    <row r="16" spans="1:19" x14ac:dyDescent="0.2">
      <c r="A16" s="7">
        <v>7</v>
      </c>
      <c r="B16" s="8" t="s">
        <v>198</v>
      </c>
      <c r="C16" s="10" t="s">
        <v>16</v>
      </c>
      <c r="D16" s="10"/>
      <c r="E16" s="11">
        <v>640</v>
      </c>
      <c r="F16" s="91">
        <v>95988</v>
      </c>
      <c r="G16" s="92">
        <v>95879</v>
      </c>
      <c r="H16" s="93">
        <v>83985</v>
      </c>
      <c r="I16" s="93">
        <v>89550</v>
      </c>
      <c r="J16" s="121">
        <v>80661</v>
      </c>
      <c r="K16" s="93">
        <v>76188</v>
      </c>
      <c r="L16" s="93">
        <v>77465</v>
      </c>
      <c r="M16" s="94">
        <v>78481.16</v>
      </c>
      <c r="N16" s="94">
        <v>82002</v>
      </c>
      <c r="O16" s="95">
        <v>83201</v>
      </c>
      <c r="P16" s="96">
        <v>86441</v>
      </c>
      <c r="Q16" s="96">
        <v>91032</v>
      </c>
      <c r="R16" s="96">
        <f t="shared" si="0"/>
        <v>1020873.16</v>
      </c>
      <c r="S16" s="38"/>
    </row>
    <row r="17" spans="1:19" x14ac:dyDescent="0.2">
      <c r="A17" s="7">
        <v>8</v>
      </c>
      <c r="B17" s="8" t="s">
        <v>17</v>
      </c>
      <c r="C17" s="10" t="s">
        <v>18</v>
      </c>
      <c r="D17" s="44" t="s">
        <v>203</v>
      </c>
      <c r="E17" s="52">
        <v>127</v>
      </c>
      <c r="F17" s="91">
        <v>30787</v>
      </c>
      <c r="G17" s="92">
        <v>33247</v>
      </c>
      <c r="H17" s="93">
        <v>28710</v>
      </c>
      <c r="I17" s="93">
        <v>30879</v>
      </c>
      <c r="J17" s="121">
        <v>27244</v>
      </c>
      <c r="K17" s="93">
        <v>25436</v>
      </c>
      <c r="L17" s="93">
        <v>29793</v>
      </c>
      <c r="M17" s="94">
        <v>26466.95</v>
      </c>
      <c r="N17" s="94">
        <v>28244</v>
      </c>
      <c r="O17" s="95">
        <v>29569</v>
      </c>
      <c r="P17" s="96">
        <v>31455</v>
      </c>
      <c r="Q17" s="96">
        <v>31302</v>
      </c>
      <c r="R17" s="96">
        <f t="shared" si="0"/>
        <v>353132.95</v>
      </c>
      <c r="S17" s="38"/>
    </row>
    <row r="18" spans="1:19" x14ac:dyDescent="0.2">
      <c r="A18" s="7">
        <v>9</v>
      </c>
      <c r="B18" s="8" t="s">
        <v>19</v>
      </c>
      <c r="C18" s="10" t="s">
        <v>20</v>
      </c>
      <c r="D18" s="10"/>
      <c r="E18" s="11">
        <v>142</v>
      </c>
      <c r="F18" s="91">
        <v>21157</v>
      </c>
      <c r="G18" s="92">
        <v>20451</v>
      </c>
      <c r="H18" s="93">
        <v>17764</v>
      </c>
      <c r="I18" s="93">
        <v>19429</v>
      </c>
      <c r="J18" s="121">
        <v>17440</v>
      </c>
      <c r="K18" s="93">
        <v>17026</v>
      </c>
      <c r="L18" s="93">
        <v>17341</v>
      </c>
      <c r="M18" s="94">
        <v>17023.82</v>
      </c>
      <c r="N18" s="94">
        <v>17377</v>
      </c>
      <c r="O18" s="95">
        <v>18880</v>
      </c>
      <c r="P18" s="96">
        <v>19449</v>
      </c>
      <c r="Q18" s="96">
        <v>19093</v>
      </c>
      <c r="R18" s="96">
        <f t="shared" si="0"/>
        <v>222430.82</v>
      </c>
      <c r="S18" s="38"/>
    </row>
    <row r="19" spans="1:19" x14ac:dyDescent="0.2">
      <c r="A19" s="7">
        <v>10</v>
      </c>
      <c r="B19" s="8" t="s">
        <v>21</v>
      </c>
      <c r="C19" s="10" t="s">
        <v>22</v>
      </c>
      <c r="D19" s="10"/>
      <c r="E19" s="11">
        <v>214</v>
      </c>
      <c r="F19" s="91">
        <v>27746</v>
      </c>
      <c r="G19" s="92">
        <v>29678</v>
      </c>
      <c r="H19" s="93">
        <v>25240</v>
      </c>
      <c r="I19" s="93">
        <v>26964</v>
      </c>
      <c r="J19" s="121">
        <v>24691</v>
      </c>
      <c r="K19" s="93">
        <v>25491</v>
      </c>
      <c r="L19" s="93">
        <v>29875</v>
      </c>
      <c r="M19" s="94">
        <v>26029.49</v>
      </c>
      <c r="N19" s="94">
        <v>25061</v>
      </c>
      <c r="O19" s="95">
        <v>25315</v>
      </c>
      <c r="P19" s="96">
        <v>27989</v>
      </c>
      <c r="Q19" s="96">
        <v>27122</v>
      </c>
      <c r="R19" s="96">
        <f t="shared" si="0"/>
        <v>321201.49</v>
      </c>
      <c r="S19" s="38"/>
    </row>
    <row r="20" spans="1:19" x14ac:dyDescent="0.2">
      <c r="A20" s="7">
        <v>11</v>
      </c>
      <c r="B20" s="8" t="s">
        <v>23</v>
      </c>
      <c r="C20" s="10" t="s">
        <v>24</v>
      </c>
      <c r="D20" s="44" t="s">
        <v>203</v>
      </c>
      <c r="E20" s="52">
        <v>127</v>
      </c>
      <c r="F20" s="91">
        <v>36927</v>
      </c>
      <c r="G20" s="92">
        <v>34989</v>
      </c>
      <c r="H20" s="93">
        <v>30288</v>
      </c>
      <c r="I20" s="93">
        <v>31597</v>
      </c>
      <c r="J20" s="121">
        <v>27222</v>
      </c>
      <c r="K20" s="93">
        <v>24941</v>
      </c>
      <c r="L20" s="93">
        <v>24933</v>
      </c>
      <c r="M20" s="94">
        <v>25213.38</v>
      </c>
      <c r="N20" s="94">
        <v>27534</v>
      </c>
      <c r="O20" s="95">
        <v>29759</v>
      </c>
      <c r="P20" s="96">
        <v>29939</v>
      </c>
      <c r="Q20" s="96">
        <v>28243</v>
      </c>
      <c r="R20" s="96">
        <f t="shared" si="0"/>
        <v>351585.38</v>
      </c>
      <c r="S20" s="38"/>
    </row>
    <row r="21" spans="1:19" x14ac:dyDescent="0.2">
      <c r="A21" s="7">
        <v>12</v>
      </c>
      <c r="B21" s="8" t="s">
        <v>174</v>
      </c>
      <c r="C21" s="10" t="s">
        <v>166</v>
      </c>
      <c r="D21" s="44" t="s">
        <v>203</v>
      </c>
      <c r="E21" s="52">
        <v>96</v>
      </c>
      <c r="F21" s="91">
        <v>24257</v>
      </c>
      <c r="G21" s="92">
        <v>25334</v>
      </c>
      <c r="H21" s="93">
        <v>20865</v>
      </c>
      <c r="I21" s="93">
        <v>22863</v>
      </c>
      <c r="J21" s="121">
        <v>19417</v>
      </c>
      <c r="K21" s="93">
        <v>19194</v>
      </c>
      <c r="L21" s="93">
        <v>19168</v>
      </c>
      <c r="M21" s="94">
        <v>19041</v>
      </c>
      <c r="N21" s="94">
        <v>19606</v>
      </c>
      <c r="O21" s="95">
        <v>20296</v>
      </c>
      <c r="P21" s="96">
        <v>21995</v>
      </c>
      <c r="Q21" s="96">
        <v>21787</v>
      </c>
      <c r="R21" s="96">
        <f t="shared" si="0"/>
        <v>253823</v>
      </c>
      <c r="S21" s="38"/>
    </row>
    <row r="22" spans="1:19" x14ac:dyDescent="0.2">
      <c r="A22" s="7">
        <v>13</v>
      </c>
      <c r="B22" s="8" t="s">
        <v>181</v>
      </c>
      <c r="C22" s="10" t="s">
        <v>167</v>
      </c>
      <c r="D22" s="44" t="s">
        <v>203</v>
      </c>
      <c r="E22" s="52">
        <v>94</v>
      </c>
      <c r="F22" s="91">
        <v>26623</v>
      </c>
      <c r="G22" s="92">
        <v>28101</v>
      </c>
      <c r="H22" s="93">
        <v>22776</v>
      </c>
      <c r="I22" s="93">
        <v>24115</v>
      </c>
      <c r="J22" s="121">
        <v>21528</v>
      </c>
      <c r="K22" s="93">
        <v>21640</v>
      </c>
      <c r="L22" s="93">
        <v>21498</v>
      </c>
      <c r="M22" s="94">
        <v>21828</v>
      </c>
      <c r="N22" s="94">
        <v>22774</v>
      </c>
      <c r="O22" s="95">
        <v>23133</v>
      </c>
      <c r="P22" s="96">
        <v>24621</v>
      </c>
      <c r="Q22" s="96">
        <v>24590</v>
      </c>
      <c r="R22" s="96">
        <f t="shared" si="0"/>
        <v>283227</v>
      </c>
      <c r="S22" s="38"/>
    </row>
    <row r="23" spans="1:19" x14ac:dyDescent="0.2">
      <c r="A23" s="7">
        <v>14</v>
      </c>
      <c r="B23" s="8" t="s">
        <v>25</v>
      </c>
      <c r="C23" s="10" t="s">
        <v>26</v>
      </c>
      <c r="D23" s="44" t="s">
        <v>203</v>
      </c>
      <c r="E23" s="52">
        <v>57</v>
      </c>
      <c r="F23" s="91">
        <v>15964.65</v>
      </c>
      <c r="G23" s="92">
        <v>17546</v>
      </c>
      <c r="H23" s="93">
        <v>14423.37</v>
      </c>
      <c r="I23" s="93">
        <v>14985</v>
      </c>
      <c r="J23" s="121">
        <v>14090</v>
      </c>
      <c r="K23" s="93">
        <v>13007</v>
      </c>
      <c r="L23" s="93">
        <v>13844</v>
      </c>
      <c r="M23" s="94">
        <v>14626.5</v>
      </c>
      <c r="N23" s="94">
        <v>14627</v>
      </c>
      <c r="O23" s="95">
        <v>14249</v>
      </c>
      <c r="P23" s="96">
        <v>14617</v>
      </c>
      <c r="Q23" s="96">
        <v>14761</v>
      </c>
      <c r="R23" s="96">
        <f t="shared" si="0"/>
        <v>176740.52000000002</v>
      </c>
      <c r="S23" s="38"/>
    </row>
    <row r="24" spans="1:19" x14ac:dyDescent="0.2">
      <c r="A24" s="7">
        <v>15</v>
      </c>
      <c r="B24" s="8" t="s">
        <v>182</v>
      </c>
      <c r="C24" s="10" t="s">
        <v>27</v>
      </c>
      <c r="D24" s="44" t="s">
        <v>203</v>
      </c>
      <c r="E24" s="52">
        <v>111</v>
      </c>
      <c r="F24" s="91">
        <v>24276.799999999999</v>
      </c>
      <c r="G24" s="92">
        <v>22934.400000000001</v>
      </c>
      <c r="H24" s="93">
        <v>21535.4</v>
      </c>
      <c r="I24" s="93">
        <v>22812.6</v>
      </c>
      <c r="J24" s="121">
        <v>19901</v>
      </c>
      <c r="K24" s="93">
        <v>20088.8</v>
      </c>
      <c r="L24" s="93">
        <v>19905.400000000001</v>
      </c>
      <c r="M24" s="94">
        <v>19363.400000000001</v>
      </c>
      <c r="N24" s="94">
        <v>21100</v>
      </c>
      <c r="O24" s="95">
        <v>21568.400000000001</v>
      </c>
      <c r="P24" s="96">
        <v>21580</v>
      </c>
      <c r="Q24" s="96">
        <v>24166.799999999999</v>
      </c>
      <c r="R24" s="96">
        <f t="shared" si="0"/>
        <v>259232.99999999997</v>
      </c>
      <c r="S24" s="38"/>
    </row>
    <row r="25" spans="1:19" x14ac:dyDescent="0.2">
      <c r="A25" s="7">
        <v>16</v>
      </c>
      <c r="B25" s="8" t="s">
        <v>183</v>
      </c>
      <c r="C25" s="10" t="s">
        <v>28</v>
      </c>
      <c r="D25" s="45" t="s">
        <v>203</v>
      </c>
      <c r="E25" s="53">
        <v>111</v>
      </c>
      <c r="F25" s="97">
        <v>24649.8</v>
      </c>
      <c r="G25" s="98">
        <v>26466.400000000001</v>
      </c>
      <c r="H25" s="99">
        <v>22480.400000000001</v>
      </c>
      <c r="I25" s="99">
        <v>24697.599999999999</v>
      </c>
      <c r="J25" s="121">
        <v>21892</v>
      </c>
      <c r="K25" s="99">
        <v>21854.799999999999</v>
      </c>
      <c r="L25" s="99">
        <v>21411.4</v>
      </c>
      <c r="M25" s="100">
        <v>23101.4</v>
      </c>
      <c r="N25" s="100">
        <v>23828</v>
      </c>
      <c r="O25" s="95">
        <v>25081.4</v>
      </c>
      <c r="P25" s="96">
        <v>25956</v>
      </c>
      <c r="Q25" s="96">
        <v>24524.799999999999</v>
      </c>
      <c r="R25" s="96">
        <f t="shared" si="0"/>
        <v>285944</v>
      </c>
      <c r="S25" s="38"/>
    </row>
    <row r="26" spans="1:19" x14ac:dyDescent="0.2">
      <c r="A26" s="7">
        <v>17</v>
      </c>
      <c r="B26" s="8" t="s">
        <v>32</v>
      </c>
      <c r="C26" s="10" t="s">
        <v>33</v>
      </c>
      <c r="D26" s="10"/>
      <c r="E26" s="11">
        <v>514</v>
      </c>
      <c r="F26" s="91">
        <v>87800</v>
      </c>
      <c r="G26" s="92">
        <v>90617</v>
      </c>
      <c r="H26" s="93">
        <v>80040</v>
      </c>
      <c r="I26" s="93">
        <v>85483</v>
      </c>
      <c r="J26" s="121">
        <v>81891</v>
      </c>
      <c r="K26" s="93">
        <v>77271</v>
      </c>
      <c r="L26" s="93">
        <v>75925</v>
      </c>
      <c r="M26" s="94">
        <v>79553.97</v>
      </c>
      <c r="N26" s="94">
        <v>83075</v>
      </c>
      <c r="O26" s="95">
        <v>88062</v>
      </c>
      <c r="P26" s="96">
        <v>93322</v>
      </c>
      <c r="Q26" s="96">
        <v>94993</v>
      </c>
      <c r="R26" s="96">
        <f t="shared" si="0"/>
        <v>1018032.97</v>
      </c>
      <c r="S26" s="38"/>
    </row>
    <row r="27" spans="1:19" x14ac:dyDescent="0.2">
      <c r="A27" s="7">
        <v>18</v>
      </c>
      <c r="B27" s="8" t="s">
        <v>34</v>
      </c>
      <c r="C27" s="10" t="s">
        <v>35</v>
      </c>
      <c r="D27" s="10"/>
      <c r="E27" s="11">
        <v>357</v>
      </c>
      <c r="F27" s="91">
        <v>59746</v>
      </c>
      <c r="G27" s="92">
        <v>55599</v>
      </c>
      <c r="H27" s="93">
        <v>51829</v>
      </c>
      <c r="I27" s="93">
        <v>53524</v>
      </c>
      <c r="J27" s="121">
        <v>47407</v>
      </c>
      <c r="K27" s="93">
        <v>46756</v>
      </c>
      <c r="L27" s="93">
        <v>46406</v>
      </c>
      <c r="M27" s="94">
        <v>46324.23</v>
      </c>
      <c r="N27" s="94">
        <v>46628</v>
      </c>
      <c r="O27" s="95">
        <v>52821</v>
      </c>
      <c r="P27" s="96">
        <v>55458</v>
      </c>
      <c r="Q27" s="96">
        <v>55529</v>
      </c>
      <c r="R27" s="96">
        <f t="shared" si="0"/>
        <v>618027.23</v>
      </c>
      <c r="S27" s="38"/>
    </row>
    <row r="28" spans="1:19" x14ac:dyDescent="0.2">
      <c r="A28" s="7">
        <v>19</v>
      </c>
      <c r="B28" s="8" t="s">
        <v>36</v>
      </c>
      <c r="C28" s="10" t="s">
        <v>37</v>
      </c>
      <c r="D28" s="10"/>
      <c r="E28" s="11">
        <v>287</v>
      </c>
      <c r="F28" s="91">
        <v>46822</v>
      </c>
      <c r="G28" s="92">
        <v>45037</v>
      </c>
      <c r="H28" s="93">
        <v>40825.26</v>
      </c>
      <c r="I28" s="93">
        <v>41823</v>
      </c>
      <c r="J28" s="121">
        <v>40266</v>
      </c>
      <c r="K28" s="93">
        <v>38792</v>
      </c>
      <c r="L28" s="93">
        <v>38906</v>
      </c>
      <c r="M28" s="94">
        <v>42717.25</v>
      </c>
      <c r="N28" s="94">
        <v>39501</v>
      </c>
      <c r="O28" s="95">
        <v>39976</v>
      </c>
      <c r="P28" s="96">
        <v>41601</v>
      </c>
      <c r="Q28" s="96">
        <v>43235</v>
      </c>
      <c r="R28" s="96">
        <f t="shared" si="0"/>
        <v>499501.51</v>
      </c>
      <c r="S28" s="38"/>
    </row>
    <row r="29" spans="1:19" x14ac:dyDescent="0.2">
      <c r="A29" s="7">
        <v>20</v>
      </c>
      <c r="B29" s="8" t="s">
        <v>38</v>
      </c>
      <c r="C29" s="10" t="s">
        <v>39</v>
      </c>
      <c r="D29" s="10"/>
      <c r="E29" s="11">
        <v>215</v>
      </c>
      <c r="F29" s="91">
        <v>33944</v>
      </c>
      <c r="G29" s="92">
        <v>32743</v>
      </c>
      <c r="H29" s="93">
        <v>30370</v>
      </c>
      <c r="I29" s="93">
        <v>31187.17</v>
      </c>
      <c r="J29" s="121">
        <v>28979</v>
      </c>
      <c r="K29" s="93">
        <v>28928</v>
      </c>
      <c r="L29" s="93">
        <v>29795</v>
      </c>
      <c r="M29" s="94">
        <v>30425.58</v>
      </c>
      <c r="N29" s="94">
        <v>30051</v>
      </c>
      <c r="O29" s="95">
        <v>31514</v>
      </c>
      <c r="P29" s="96">
        <v>32349</v>
      </c>
      <c r="Q29" s="96">
        <v>32762</v>
      </c>
      <c r="R29" s="96">
        <f t="shared" si="0"/>
        <v>373047.75</v>
      </c>
      <c r="S29" s="38"/>
    </row>
    <row r="30" spans="1:19" x14ac:dyDescent="0.2">
      <c r="A30" s="7">
        <v>21</v>
      </c>
      <c r="B30" s="8" t="s">
        <v>40</v>
      </c>
      <c r="C30" s="10" t="s">
        <v>41</v>
      </c>
      <c r="D30" s="10"/>
      <c r="E30" s="11">
        <v>107</v>
      </c>
      <c r="F30" s="91">
        <v>17000</v>
      </c>
      <c r="G30" s="92">
        <v>16150</v>
      </c>
      <c r="H30" s="93">
        <v>14376</v>
      </c>
      <c r="I30" s="93">
        <v>15558</v>
      </c>
      <c r="J30" s="121">
        <v>14705</v>
      </c>
      <c r="K30" s="93">
        <v>13945</v>
      </c>
      <c r="L30" s="93">
        <v>13942</v>
      </c>
      <c r="M30" s="94">
        <v>13724</v>
      </c>
      <c r="N30" s="94">
        <v>14349</v>
      </c>
      <c r="O30" s="95">
        <v>15031</v>
      </c>
      <c r="P30" s="96">
        <v>15966</v>
      </c>
      <c r="Q30" s="96">
        <v>14758</v>
      </c>
      <c r="R30" s="96">
        <f t="shared" si="0"/>
        <v>179504</v>
      </c>
      <c r="S30" s="38"/>
    </row>
    <row r="31" spans="1:19" x14ac:dyDescent="0.2">
      <c r="A31" s="7">
        <v>22</v>
      </c>
      <c r="B31" s="8" t="s">
        <v>42</v>
      </c>
      <c r="C31" s="10" t="s">
        <v>43</v>
      </c>
      <c r="D31" s="10"/>
      <c r="E31" s="11">
        <v>108</v>
      </c>
      <c r="F31" s="91">
        <v>15651</v>
      </c>
      <c r="G31" s="92">
        <v>17524</v>
      </c>
      <c r="H31" s="93">
        <v>14504</v>
      </c>
      <c r="I31" s="93">
        <v>15625</v>
      </c>
      <c r="J31" s="121">
        <v>14780</v>
      </c>
      <c r="K31" s="93">
        <v>14017</v>
      </c>
      <c r="L31" s="93">
        <v>13612</v>
      </c>
      <c r="M31" s="94">
        <v>14182</v>
      </c>
      <c r="N31" s="94">
        <v>14182</v>
      </c>
      <c r="O31" s="95">
        <v>15446</v>
      </c>
      <c r="P31" s="96">
        <v>16213</v>
      </c>
      <c r="Q31" s="96">
        <v>15864</v>
      </c>
      <c r="R31" s="96">
        <f t="shared" si="0"/>
        <v>181600</v>
      </c>
      <c r="S31" s="38"/>
    </row>
    <row r="32" spans="1:19" x14ac:dyDescent="0.2">
      <c r="A32" s="7">
        <v>23</v>
      </c>
      <c r="B32" s="8" t="s">
        <v>44</v>
      </c>
      <c r="C32" s="10" t="s">
        <v>45</v>
      </c>
      <c r="D32" s="10"/>
      <c r="E32" s="11">
        <v>108</v>
      </c>
      <c r="F32" s="91">
        <v>15716</v>
      </c>
      <c r="G32" s="92">
        <v>13778</v>
      </c>
      <c r="H32" s="93">
        <v>14680.46</v>
      </c>
      <c r="I32" s="93">
        <v>14403.46</v>
      </c>
      <c r="J32" s="121">
        <v>14606</v>
      </c>
      <c r="K32" s="93">
        <v>14453</v>
      </c>
      <c r="L32" s="93">
        <v>13793</v>
      </c>
      <c r="M32" s="94">
        <v>14608.39</v>
      </c>
      <c r="N32" s="94">
        <v>14196</v>
      </c>
      <c r="O32" s="95">
        <v>14555</v>
      </c>
      <c r="P32" s="96">
        <v>14391</v>
      </c>
      <c r="Q32" s="96">
        <v>12119</v>
      </c>
      <c r="R32" s="96">
        <f t="shared" si="0"/>
        <v>171299.31</v>
      </c>
      <c r="S32" s="38"/>
    </row>
    <row r="33" spans="1:19" x14ac:dyDescent="0.2">
      <c r="A33" s="7">
        <v>24</v>
      </c>
      <c r="B33" s="8" t="s">
        <v>46</v>
      </c>
      <c r="C33" s="10" t="s">
        <v>47</v>
      </c>
      <c r="D33" s="10"/>
      <c r="E33" s="11">
        <v>140</v>
      </c>
      <c r="F33" s="91">
        <v>20737</v>
      </c>
      <c r="G33" s="92">
        <v>20340</v>
      </c>
      <c r="H33" s="93">
        <v>18869.669999999998</v>
      </c>
      <c r="I33" s="93">
        <v>19549</v>
      </c>
      <c r="J33" s="121">
        <v>18556</v>
      </c>
      <c r="K33" s="93">
        <v>17946</v>
      </c>
      <c r="L33" s="93">
        <v>18122</v>
      </c>
      <c r="M33" s="94">
        <v>18757.91</v>
      </c>
      <c r="N33" s="94">
        <v>18520</v>
      </c>
      <c r="O33" s="95">
        <v>19179</v>
      </c>
      <c r="P33" s="96">
        <v>19966</v>
      </c>
      <c r="Q33" s="96">
        <v>20767</v>
      </c>
      <c r="R33" s="96">
        <f t="shared" si="0"/>
        <v>231309.58</v>
      </c>
      <c r="S33" s="38"/>
    </row>
    <row r="34" spans="1:19" x14ac:dyDescent="0.2">
      <c r="A34" s="7">
        <v>25</v>
      </c>
      <c r="B34" s="8" t="s">
        <v>184</v>
      </c>
      <c r="C34" s="10" t="s">
        <v>29</v>
      </c>
      <c r="D34" s="44" t="s">
        <v>203</v>
      </c>
      <c r="E34" s="52">
        <v>110</v>
      </c>
      <c r="F34" s="91">
        <v>24686.799999999999</v>
      </c>
      <c r="G34" s="92">
        <v>22883.4</v>
      </c>
      <c r="H34" s="93">
        <v>21750.400000000001</v>
      </c>
      <c r="I34" s="93">
        <v>22865.599999999999</v>
      </c>
      <c r="J34" s="121">
        <v>21831</v>
      </c>
      <c r="K34" s="93">
        <v>19996.8</v>
      </c>
      <c r="L34" s="93">
        <v>17321.400000000001</v>
      </c>
      <c r="M34" s="94">
        <v>19362.400000000001</v>
      </c>
      <c r="N34" s="94">
        <v>19249</v>
      </c>
      <c r="O34" s="95">
        <v>19904.400000000001</v>
      </c>
      <c r="P34" s="96">
        <v>21482</v>
      </c>
      <c r="Q34" s="96">
        <v>21586.799999999999</v>
      </c>
      <c r="R34" s="96">
        <f t="shared" si="0"/>
        <v>252919.99999999997</v>
      </c>
      <c r="S34" s="38"/>
    </row>
    <row r="35" spans="1:19" x14ac:dyDescent="0.2">
      <c r="A35" s="7">
        <v>26</v>
      </c>
      <c r="B35" s="8" t="s">
        <v>185</v>
      </c>
      <c r="C35" s="10" t="s">
        <v>30</v>
      </c>
      <c r="D35" s="44" t="s">
        <v>203</v>
      </c>
      <c r="E35" s="52">
        <v>110</v>
      </c>
      <c r="F35" s="91">
        <v>20322.8</v>
      </c>
      <c r="G35" s="92">
        <v>22681.4</v>
      </c>
      <c r="H35" s="93">
        <v>18696.400000000001</v>
      </c>
      <c r="I35" s="93">
        <v>19538.599999999999</v>
      </c>
      <c r="J35" s="121">
        <v>22085</v>
      </c>
      <c r="K35" s="93">
        <v>11894.8</v>
      </c>
      <c r="L35" s="93">
        <v>16220.4</v>
      </c>
      <c r="M35" s="94">
        <v>17010.400000000001</v>
      </c>
      <c r="N35" s="94">
        <v>17154</v>
      </c>
      <c r="O35" s="95">
        <v>18561.400000000001</v>
      </c>
      <c r="P35" s="96">
        <v>19616</v>
      </c>
      <c r="Q35" s="96">
        <v>20125.8</v>
      </c>
      <c r="R35" s="96">
        <f t="shared" si="0"/>
        <v>223906.99999999997</v>
      </c>
      <c r="S35" s="38"/>
    </row>
    <row r="36" spans="1:19" x14ac:dyDescent="0.2">
      <c r="A36" s="7">
        <v>27</v>
      </c>
      <c r="B36" s="8" t="s">
        <v>186</v>
      </c>
      <c r="C36" s="10" t="s">
        <v>31</v>
      </c>
      <c r="D36" s="45" t="s">
        <v>203</v>
      </c>
      <c r="E36" s="53">
        <v>111</v>
      </c>
      <c r="F36" s="97">
        <v>19121.8</v>
      </c>
      <c r="G36" s="98">
        <v>19843.400000000001</v>
      </c>
      <c r="H36" s="99">
        <v>18160.400000000001</v>
      </c>
      <c r="I36" s="99">
        <v>19436.599999999999</v>
      </c>
      <c r="J36" s="121">
        <v>16472</v>
      </c>
      <c r="K36" s="99">
        <v>17240.8</v>
      </c>
      <c r="L36" s="99">
        <v>16231.4</v>
      </c>
      <c r="M36" s="100">
        <v>18339.400000000001</v>
      </c>
      <c r="N36" s="100">
        <v>17598</v>
      </c>
      <c r="O36" s="95">
        <v>18262.400000000001</v>
      </c>
      <c r="P36" s="96">
        <v>20158</v>
      </c>
      <c r="Q36" s="96">
        <v>19123.8</v>
      </c>
      <c r="R36" s="96">
        <f t="shared" si="0"/>
        <v>219987.99999999997</v>
      </c>
      <c r="S36" s="38"/>
    </row>
    <row r="37" spans="1:19" x14ac:dyDescent="0.2">
      <c r="A37" s="7">
        <v>28</v>
      </c>
      <c r="B37" s="8" t="s">
        <v>48</v>
      </c>
      <c r="C37" s="18" t="s">
        <v>189</v>
      </c>
      <c r="D37" s="46" t="s">
        <v>203</v>
      </c>
      <c r="E37" s="54">
        <v>995</v>
      </c>
      <c r="F37" s="101">
        <v>248710</v>
      </c>
      <c r="G37" s="102">
        <v>242299</v>
      </c>
      <c r="H37" s="93">
        <v>215013</v>
      </c>
      <c r="I37" s="93">
        <v>234472</v>
      </c>
      <c r="J37" s="121">
        <v>209368</v>
      </c>
      <c r="K37" s="93">
        <v>204683</v>
      </c>
      <c r="L37" s="93">
        <v>200228</v>
      </c>
      <c r="M37" s="94">
        <v>210465</v>
      </c>
      <c r="N37" s="94">
        <v>222300</v>
      </c>
      <c r="O37" s="95">
        <v>231719</v>
      </c>
      <c r="P37" s="96">
        <v>242276</v>
      </c>
      <c r="Q37" s="96">
        <v>239414</v>
      </c>
      <c r="R37" s="96">
        <f t="shared" si="0"/>
        <v>2700947</v>
      </c>
      <c r="S37" s="38"/>
    </row>
    <row r="38" spans="1:19" x14ac:dyDescent="0.2">
      <c r="A38" s="7">
        <v>29</v>
      </c>
      <c r="B38" s="8" t="s">
        <v>50</v>
      </c>
      <c r="C38" s="10" t="s">
        <v>51</v>
      </c>
      <c r="D38" s="10"/>
      <c r="E38" s="11">
        <v>385</v>
      </c>
      <c r="F38" s="101">
        <v>65402</v>
      </c>
      <c r="G38" s="92">
        <v>62682</v>
      </c>
      <c r="H38" s="93">
        <v>56371</v>
      </c>
      <c r="I38" s="93">
        <v>59089.36</v>
      </c>
      <c r="J38" s="121">
        <v>53209</v>
      </c>
      <c r="K38" s="93">
        <v>53765</v>
      </c>
      <c r="L38" s="93">
        <v>55697</v>
      </c>
      <c r="M38" s="94">
        <v>55037.23</v>
      </c>
      <c r="N38" s="94">
        <v>60887</v>
      </c>
      <c r="O38" s="95">
        <v>57413</v>
      </c>
      <c r="P38" s="96">
        <v>61163</v>
      </c>
      <c r="Q38" s="96">
        <v>61156</v>
      </c>
      <c r="R38" s="96">
        <f t="shared" si="0"/>
        <v>701871.59</v>
      </c>
      <c r="S38" s="38"/>
    </row>
    <row r="39" spans="1:19" x14ac:dyDescent="0.2">
      <c r="A39" s="7">
        <v>30</v>
      </c>
      <c r="B39" s="8" t="s">
        <v>52</v>
      </c>
      <c r="C39" s="10" t="s">
        <v>53</v>
      </c>
      <c r="D39" s="10"/>
      <c r="E39" s="11">
        <v>89</v>
      </c>
      <c r="F39" s="101">
        <v>12709</v>
      </c>
      <c r="G39" s="92">
        <v>12384</v>
      </c>
      <c r="H39" s="93">
        <v>11192.26</v>
      </c>
      <c r="I39" s="93">
        <v>12079</v>
      </c>
      <c r="J39" s="121">
        <v>11865</v>
      </c>
      <c r="K39" s="93">
        <v>10491</v>
      </c>
      <c r="L39" s="93">
        <v>12898</v>
      </c>
      <c r="M39" s="94">
        <v>12211.4</v>
      </c>
      <c r="N39" s="94">
        <v>11396</v>
      </c>
      <c r="O39" s="95">
        <v>12015</v>
      </c>
      <c r="P39" s="96">
        <v>12429</v>
      </c>
      <c r="Q39" s="96">
        <v>12270</v>
      </c>
      <c r="R39" s="96">
        <f t="shared" si="0"/>
        <v>143939.66</v>
      </c>
      <c r="S39" s="38"/>
    </row>
    <row r="40" spans="1:19" x14ac:dyDescent="0.2">
      <c r="A40" s="7">
        <v>31</v>
      </c>
      <c r="B40" s="8" t="s">
        <v>54</v>
      </c>
      <c r="C40" s="10" t="s">
        <v>55</v>
      </c>
      <c r="D40" s="10"/>
      <c r="E40" s="11">
        <v>287</v>
      </c>
      <c r="F40" s="101">
        <v>44441</v>
      </c>
      <c r="G40" s="92">
        <v>42869</v>
      </c>
      <c r="H40" s="93">
        <v>37770.699999999997</v>
      </c>
      <c r="I40" s="93">
        <v>40866</v>
      </c>
      <c r="J40" s="121">
        <v>37769</v>
      </c>
      <c r="K40" s="93">
        <v>36945</v>
      </c>
      <c r="L40" s="93">
        <v>37316</v>
      </c>
      <c r="M40" s="94">
        <v>37610.559999999998</v>
      </c>
      <c r="N40" s="94">
        <v>38109</v>
      </c>
      <c r="O40" s="95">
        <v>41019</v>
      </c>
      <c r="P40" s="96">
        <v>42668</v>
      </c>
      <c r="Q40" s="96">
        <v>41675</v>
      </c>
      <c r="R40" s="96">
        <f t="shared" si="0"/>
        <v>479058.26</v>
      </c>
      <c r="S40" s="38"/>
    </row>
    <row r="41" spans="1:19" x14ac:dyDescent="0.2">
      <c r="A41" s="7">
        <v>32</v>
      </c>
      <c r="B41" s="8" t="s">
        <v>56</v>
      </c>
      <c r="C41" s="10" t="s">
        <v>57</v>
      </c>
      <c r="D41" s="10"/>
      <c r="E41" s="11">
        <v>179</v>
      </c>
      <c r="F41" s="101">
        <v>27714</v>
      </c>
      <c r="G41" s="92">
        <v>27100</v>
      </c>
      <c r="H41" s="93">
        <v>23036</v>
      </c>
      <c r="I41" s="93">
        <v>24441</v>
      </c>
      <c r="J41" s="121">
        <v>22367</v>
      </c>
      <c r="K41" s="93">
        <v>22238</v>
      </c>
      <c r="L41" s="93">
        <v>21581</v>
      </c>
      <c r="M41" s="94">
        <v>22161</v>
      </c>
      <c r="N41" s="94">
        <v>23525</v>
      </c>
      <c r="O41" s="95">
        <v>25689</v>
      </c>
      <c r="P41" s="96">
        <v>28138</v>
      </c>
      <c r="Q41" s="96">
        <v>27237</v>
      </c>
      <c r="R41" s="96">
        <f t="shared" si="0"/>
        <v>295227</v>
      </c>
      <c r="S41" s="38"/>
    </row>
    <row r="42" spans="1:19" x14ac:dyDescent="0.2">
      <c r="A42" s="7">
        <v>33</v>
      </c>
      <c r="B42" s="8" t="s">
        <v>58</v>
      </c>
      <c r="C42" s="10" t="s">
        <v>59</v>
      </c>
      <c r="D42" s="44" t="s">
        <v>203</v>
      </c>
      <c r="E42" s="52">
        <v>487</v>
      </c>
      <c r="F42" s="101">
        <v>138450</v>
      </c>
      <c r="G42" s="92">
        <v>128956</v>
      </c>
      <c r="H42" s="103">
        <v>110917</v>
      </c>
      <c r="I42" s="103">
        <v>116994</v>
      </c>
      <c r="J42" s="121">
        <v>104830</v>
      </c>
      <c r="K42" s="103">
        <v>103454</v>
      </c>
      <c r="L42" s="103">
        <v>103042</v>
      </c>
      <c r="M42" s="104">
        <v>106589</v>
      </c>
      <c r="N42" s="104">
        <v>109547</v>
      </c>
      <c r="O42" s="95">
        <v>113920</v>
      </c>
      <c r="P42" s="96">
        <v>131240</v>
      </c>
      <c r="Q42" s="96">
        <v>123829</v>
      </c>
      <c r="R42" s="96">
        <f t="shared" si="0"/>
        <v>1391768</v>
      </c>
      <c r="S42" s="38"/>
    </row>
    <row r="43" spans="1:19" x14ac:dyDescent="0.2">
      <c r="A43" s="7">
        <v>34</v>
      </c>
      <c r="B43" s="8" t="s">
        <v>60</v>
      </c>
      <c r="C43" s="10" t="s">
        <v>61</v>
      </c>
      <c r="D43" s="10"/>
      <c r="E43" s="11">
        <v>168</v>
      </c>
      <c r="F43" s="101">
        <v>22049</v>
      </c>
      <c r="G43" s="92">
        <v>20955</v>
      </c>
      <c r="H43" s="93">
        <v>18764</v>
      </c>
      <c r="I43" s="93">
        <v>20361</v>
      </c>
      <c r="J43" s="121">
        <v>18574</v>
      </c>
      <c r="K43" s="93">
        <v>18225</v>
      </c>
      <c r="L43" s="93">
        <v>19746</v>
      </c>
      <c r="M43" s="94">
        <v>19483.29</v>
      </c>
      <c r="N43" s="94">
        <v>19112</v>
      </c>
      <c r="O43" s="95">
        <v>20266</v>
      </c>
      <c r="P43" s="96">
        <v>21538</v>
      </c>
      <c r="Q43" s="96">
        <v>21299</v>
      </c>
      <c r="R43" s="96">
        <f t="shared" si="0"/>
        <v>240372.29</v>
      </c>
      <c r="S43" s="38"/>
    </row>
    <row r="44" spans="1:19" x14ac:dyDescent="0.2">
      <c r="A44" s="7">
        <v>35</v>
      </c>
      <c r="B44" s="8" t="s">
        <v>62</v>
      </c>
      <c r="C44" s="10" t="s">
        <v>63</v>
      </c>
      <c r="D44" s="10"/>
      <c r="E44" s="11">
        <v>177</v>
      </c>
      <c r="F44" s="101">
        <v>30468</v>
      </c>
      <c r="G44" s="92">
        <v>29279</v>
      </c>
      <c r="H44" s="93">
        <v>26087</v>
      </c>
      <c r="I44" s="93">
        <v>26172</v>
      </c>
      <c r="J44" s="121">
        <v>24164</v>
      </c>
      <c r="K44" s="93">
        <v>24390</v>
      </c>
      <c r="L44" s="93">
        <v>24455</v>
      </c>
      <c r="M44" s="94">
        <v>24816</v>
      </c>
      <c r="N44" s="94">
        <v>25845</v>
      </c>
      <c r="O44" s="95">
        <v>26879</v>
      </c>
      <c r="P44" s="96">
        <v>28241</v>
      </c>
      <c r="Q44" s="96">
        <v>28088</v>
      </c>
      <c r="R44" s="96">
        <f t="shared" si="0"/>
        <v>318884</v>
      </c>
      <c r="S44" s="38"/>
    </row>
    <row r="45" spans="1:19" x14ac:dyDescent="0.2">
      <c r="A45" s="7">
        <v>36</v>
      </c>
      <c r="B45" s="8" t="s">
        <v>64</v>
      </c>
      <c r="C45" s="10" t="s">
        <v>65</v>
      </c>
      <c r="D45" s="10"/>
      <c r="E45" s="11">
        <v>143</v>
      </c>
      <c r="F45" s="101">
        <v>22448</v>
      </c>
      <c r="G45" s="92">
        <v>21710</v>
      </c>
      <c r="H45" s="93">
        <v>19427</v>
      </c>
      <c r="I45" s="93">
        <v>20839</v>
      </c>
      <c r="J45" s="121">
        <v>18532</v>
      </c>
      <c r="K45" s="93">
        <v>17618</v>
      </c>
      <c r="L45" s="93">
        <v>18094</v>
      </c>
      <c r="M45" s="94">
        <v>18520.900000000001</v>
      </c>
      <c r="N45" s="94">
        <v>19485</v>
      </c>
      <c r="O45" s="95">
        <v>20101</v>
      </c>
      <c r="P45" s="96">
        <v>21027</v>
      </c>
      <c r="Q45" s="96">
        <v>20705</v>
      </c>
      <c r="R45" s="96">
        <f t="shared" si="0"/>
        <v>238506.9</v>
      </c>
      <c r="S45" s="38"/>
    </row>
    <row r="46" spans="1:19" x14ac:dyDescent="0.2">
      <c r="A46" s="7">
        <v>37</v>
      </c>
      <c r="B46" s="8" t="s">
        <v>197</v>
      </c>
      <c r="C46" s="10" t="s">
        <v>66</v>
      </c>
      <c r="D46" s="10"/>
      <c r="E46" s="11">
        <v>91</v>
      </c>
      <c r="F46" s="101">
        <v>14233</v>
      </c>
      <c r="G46" s="92">
        <v>13682</v>
      </c>
      <c r="H46" s="93">
        <v>12112</v>
      </c>
      <c r="I46" s="93">
        <v>12854</v>
      </c>
      <c r="J46" s="121">
        <v>11120</v>
      </c>
      <c r="K46" s="93">
        <v>10979</v>
      </c>
      <c r="L46" s="93">
        <v>11658</v>
      </c>
      <c r="M46" s="94">
        <v>11277</v>
      </c>
      <c r="N46" s="94">
        <v>11473</v>
      </c>
      <c r="O46" s="95">
        <v>11898</v>
      </c>
      <c r="P46" s="96">
        <v>13749</v>
      </c>
      <c r="Q46" s="96">
        <v>13381</v>
      </c>
      <c r="R46" s="96">
        <f t="shared" si="0"/>
        <v>148416</v>
      </c>
      <c r="S46" s="38"/>
    </row>
    <row r="47" spans="1:19" x14ac:dyDescent="0.2">
      <c r="A47" s="7">
        <v>38</v>
      </c>
      <c r="B47" s="8" t="s">
        <v>67</v>
      </c>
      <c r="C47" s="10" t="s">
        <v>68</v>
      </c>
      <c r="D47" s="10"/>
      <c r="E47" s="11">
        <v>287</v>
      </c>
      <c r="F47" s="101">
        <v>46379</v>
      </c>
      <c r="G47" s="92">
        <v>44257</v>
      </c>
      <c r="H47" s="93">
        <v>38239</v>
      </c>
      <c r="I47" s="93">
        <v>41520</v>
      </c>
      <c r="J47" s="121">
        <v>37443</v>
      </c>
      <c r="K47" s="93">
        <v>36584</v>
      </c>
      <c r="L47" s="93">
        <v>37554</v>
      </c>
      <c r="M47" s="94">
        <v>37385</v>
      </c>
      <c r="N47" s="94">
        <v>37919</v>
      </c>
      <c r="O47" s="95">
        <v>42028</v>
      </c>
      <c r="P47" s="96">
        <v>47930</v>
      </c>
      <c r="Q47" s="96">
        <v>40206</v>
      </c>
      <c r="R47" s="96">
        <f t="shared" si="0"/>
        <v>487444</v>
      </c>
      <c r="S47" s="38"/>
    </row>
    <row r="48" spans="1:19" x14ac:dyDescent="0.2">
      <c r="A48" s="7">
        <v>39</v>
      </c>
      <c r="B48" s="8" t="s">
        <v>69</v>
      </c>
      <c r="C48" s="10" t="s">
        <v>175</v>
      </c>
      <c r="D48" s="44" t="s">
        <v>203</v>
      </c>
      <c r="E48" s="52">
        <v>403</v>
      </c>
      <c r="F48" s="101">
        <v>108093</v>
      </c>
      <c r="G48" s="92">
        <v>104836</v>
      </c>
      <c r="H48" s="93">
        <v>91942</v>
      </c>
      <c r="I48" s="93">
        <v>96251</v>
      </c>
      <c r="J48" s="121">
        <v>91849</v>
      </c>
      <c r="K48" s="93">
        <v>87247</v>
      </c>
      <c r="L48" s="93">
        <v>85635</v>
      </c>
      <c r="M48" s="94">
        <v>86132</v>
      </c>
      <c r="N48" s="94">
        <v>91956</v>
      </c>
      <c r="O48" s="95">
        <v>96989</v>
      </c>
      <c r="P48" s="96">
        <v>100123</v>
      </c>
      <c r="Q48" s="96">
        <v>100097</v>
      </c>
      <c r="R48" s="96">
        <f t="shared" si="0"/>
        <v>1141150</v>
      </c>
      <c r="S48" s="38"/>
    </row>
    <row r="49" spans="1:19" x14ac:dyDescent="0.2">
      <c r="A49" s="7">
        <v>40</v>
      </c>
      <c r="B49" s="8" t="s">
        <v>70</v>
      </c>
      <c r="C49" s="10" t="s">
        <v>71</v>
      </c>
      <c r="D49" s="10"/>
      <c r="E49" s="11">
        <v>196</v>
      </c>
      <c r="F49" s="101">
        <v>27266</v>
      </c>
      <c r="G49" s="92">
        <v>26085</v>
      </c>
      <c r="H49" s="93">
        <v>23433</v>
      </c>
      <c r="I49" s="93">
        <v>24479</v>
      </c>
      <c r="J49" s="121">
        <v>21571</v>
      </c>
      <c r="K49" s="93">
        <v>21028</v>
      </c>
      <c r="L49" s="93">
        <v>21751</v>
      </c>
      <c r="M49" s="94">
        <v>21465.96</v>
      </c>
      <c r="N49" s="94">
        <v>28608</v>
      </c>
      <c r="O49" s="95">
        <v>25942</v>
      </c>
      <c r="P49" s="96">
        <v>27997</v>
      </c>
      <c r="Q49" s="96">
        <v>27179</v>
      </c>
      <c r="R49" s="96">
        <f t="shared" si="0"/>
        <v>296804.95999999996</v>
      </c>
      <c r="S49" s="38"/>
    </row>
    <row r="50" spans="1:19" x14ac:dyDescent="0.2">
      <c r="A50" s="7">
        <v>41</v>
      </c>
      <c r="B50" s="8" t="s">
        <v>72</v>
      </c>
      <c r="C50" s="10" t="s">
        <v>73</v>
      </c>
      <c r="D50" s="10"/>
      <c r="E50" s="11">
        <v>179</v>
      </c>
      <c r="F50" s="101">
        <v>27476</v>
      </c>
      <c r="G50" s="92">
        <v>27208</v>
      </c>
      <c r="H50" s="93">
        <v>23754</v>
      </c>
      <c r="I50" s="93">
        <v>25956</v>
      </c>
      <c r="J50" s="121">
        <v>22832</v>
      </c>
      <c r="K50" s="93">
        <v>22570</v>
      </c>
      <c r="L50" s="93">
        <v>22033</v>
      </c>
      <c r="M50" s="94">
        <v>22643</v>
      </c>
      <c r="N50" s="94">
        <v>22813</v>
      </c>
      <c r="O50" s="95">
        <v>24307</v>
      </c>
      <c r="P50" s="96">
        <v>25636</v>
      </c>
      <c r="Q50" s="96">
        <v>25235</v>
      </c>
      <c r="R50" s="96">
        <f t="shared" si="0"/>
        <v>292463</v>
      </c>
      <c r="S50" s="38"/>
    </row>
    <row r="51" spans="1:19" x14ac:dyDescent="0.2">
      <c r="A51" s="7">
        <v>42</v>
      </c>
      <c r="B51" s="8" t="s">
        <v>74</v>
      </c>
      <c r="C51" s="10" t="s">
        <v>75</v>
      </c>
      <c r="D51" s="10"/>
      <c r="E51" s="11">
        <v>140</v>
      </c>
      <c r="F51" s="101">
        <v>26099</v>
      </c>
      <c r="G51" s="92">
        <v>25158</v>
      </c>
      <c r="H51" s="93">
        <v>21728</v>
      </c>
      <c r="I51" s="93">
        <v>23144</v>
      </c>
      <c r="J51" s="121">
        <v>23017</v>
      </c>
      <c r="K51" s="93">
        <v>20149</v>
      </c>
      <c r="L51" s="93">
        <v>20173</v>
      </c>
      <c r="M51" s="94">
        <v>20416</v>
      </c>
      <c r="N51" s="94">
        <v>21300</v>
      </c>
      <c r="O51" s="95">
        <v>23418</v>
      </c>
      <c r="P51" s="96">
        <v>24034</v>
      </c>
      <c r="Q51" s="96">
        <v>24039</v>
      </c>
      <c r="R51" s="96">
        <f t="shared" si="0"/>
        <v>272675</v>
      </c>
      <c r="S51" s="38"/>
    </row>
    <row r="52" spans="1:19" x14ac:dyDescent="0.2">
      <c r="A52" s="7">
        <v>43</v>
      </c>
      <c r="B52" s="8" t="s">
        <v>76</v>
      </c>
      <c r="C52" s="10" t="s">
        <v>77</v>
      </c>
      <c r="D52" s="10"/>
      <c r="E52" s="11">
        <v>91</v>
      </c>
      <c r="F52" s="101">
        <v>14905</v>
      </c>
      <c r="G52" s="92">
        <v>14630</v>
      </c>
      <c r="H52" s="93">
        <v>13071</v>
      </c>
      <c r="I52" s="93">
        <v>13226</v>
      </c>
      <c r="J52" s="121">
        <v>11879</v>
      </c>
      <c r="K52" s="93">
        <v>11700</v>
      </c>
      <c r="L52" s="93">
        <v>11730</v>
      </c>
      <c r="M52" s="94">
        <v>11550</v>
      </c>
      <c r="N52" s="94">
        <v>11365</v>
      </c>
      <c r="O52" s="95">
        <v>12443</v>
      </c>
      <c r="P52" s="96">
        <v>13612</v>
      </c>
      <c r="Q52" s="96">
        <v>13417</v>
      </c>
      <c r="R52" s="96">
        <f t="shared" si="0"/>
        <v>153528</v>
      </c>
      <c r="S52" s="38"/>
    </row>
    <row r="53" spans="1:19" x14ac:dyDescent="0.2">
      <c r="A53" s="7">
        <v>44</v>
      </c>
      <c r="B53" s="8" t="s">
        <v>78</v>
      </c>
      <c r="C53" s="10" t="s">
        <v>79</v>
      </c>
      <c r="D53" s="10"/>
      <c r="E53" s="11">
        <v>287</v>
      </c>
      <c r="F53" s="101">
        <v>44627</v>
      </c>
      <c r="G53" s="92">
        <v>42951</v>
      </c>
      <c r="H53" s="93">
        <v>37755</v>
      </c>
      <c r="I53" s="93">
        <v>40634</v>
      </c>
      <c r="J53" s="121">
        <v>37038</v>
      </c>
      <c r="K53" s="93">
        <v>35614</v>
      </c>
      <c r="L53" s="93">
        <v>36825</v>
      </c>
      <c r="M53" s="94">
        <v>36521.61</v>
      </c>
      <c r="N53" s="94">
        <v>36863</v>
      </c>
      <c r="O53" s="95">
        <v>39324</v>
      </c>
      <c r="P53" s="96">
        <v>41422</v>
      </c>
      <c r="Q53" s="96">
        <v>40811</v>
      </c>
      <c r="R53" s="96">
        <f t="shared" si="0"/>
        <v>470385.61</v>
      </c>
      <c r="S53" s="38"/>
    </row>
    <row r="54" spans="1:19" x14ac:dyDescent="0.2">
      <c r="A54" s="7">
        <v>45</v>
      </c>
      <c r="B54" s="8" t="s">
        <v>80</v>
      </c>
      <c r="C54" s="10" t="s">
        <v>81</v>
      </c>
      <c r="D54" s="10"/>
      <c r="E54" s="11">
        <v>196</v>
      </c>
      <c r="F54" s="101">
        <v>27989</v>
      </c>
      <c r="G54" s="92">
        <v>26085</v>
      </c>
      <c r="H54" s="93">
        <v>22825</v>
      </c>
      <c r="I54" s="93">
        <v>25441</v>
      </c>
      <c r="J54" s="121">
        <v>23134</v>
      </c>
      <c r="K54" s="93">
        <v>22569</v>
      </c>
      <c r="L54" s="93">
        <v>23702</v>
      </c>
      <c r="M54" s="94">
        <v>23296</v>
      </c>
      <c r="N54" s="94">
        <v>22832</v>
      </c>
      <c r="O54" s="95">
        <v>23618</v>
      </c>
      <c r="P54" s="96">
        <v>25078</v>
      </c>
      <c r="Q54" s="96">
        <v>24594</v>
      </c>
      <c r="R54" s="96">
        <f t="shared" si="0"/>
        <v>291163</v>
      </c>
      <c r="S54" s="38"/>
    </row>
    <row r="55" spans="1:19" x14ac:dyDescent="0.2">
      <c r="A55" s="7">
        <v>46</v>
      </c>
      <c r="B55" s="8" t="s">
        <v>82</v>
      </c>
      <c r="C55" s="10" t="s">
        <v>83</v>
      </c>
      <c r="D55" s="10"/>
      <c r="E55" s="11">
        <v>179</v>
      </c>
      <c r="F55" s="101">
        <v>28287</v>
      </c>
      <c r="G55" s="92">
        <v>27401</v>
      </c>
      <c r="H55" s="93">
        <v>24424</v>
      </c>
      <c r="I55" s="93">
        <v>26053</v>
      </c>
      <c r="J55" s="121">
        <v>22567</v>
      </c>
      <c r="K55" s="93">
        <v>22213</v>
      </c>
      <c r="L55" s="93">
        <v>23072</v>
      </c>
      <c r="M55" s="94">
        <v>23076</v>
      </c>
      <c r="N55" s="94">
        <v>24397</v>
      </c>
      <c r="O55" s="95">
        <v>25079</v>
      </c>
      <c r="P55" s="96">
        <v>27561</v>
      </c>
      <c r="Q55" s="96">
        <v>27014</v>
      </c>
      <c r="R55" s="96">
        <f t="shared" si="0"/>
        <v>301144</v>
      </c>
      <c r="S55" s="38"/>
    </row>
    <row r="56" spans="1:19" x14ac:dyDescent="0.2">
      <c r="A56" s="7">
        <v>47</v>
      </c>
      <c r="B56" s="8" t="s">
        <v>84</v>
      </c>
      <c r="C56" s="10" t="s">
        <v>85</v>
      </c>
      <c r="D56" s="10"/>
      <c r="E56" s="11">
        <v>144</v>
      </c>
      <c r="F56" s="101">
        <v>23197</v>
      </c>
      <c r="G56" s="92">
        <v>21702</v>
      </c>
      <c r="H56" s="93">
        <v>19303.11</v>
      </c>
      <c r="I56" s="93">
        <v>20436</v>
      </c>
      <c r="J56" s="121">
        <v>18036</v>
      </c>
      <c r="K56" s="93">
        <v>18073</v>
      </c>
      <c r="L56" s="93">
        <v>18022</v>
      </c>
      <c r="M56" s="94">
        <v>17471</v>
      </c>
      <c r="N56" s="94">
        <v>18284</v>
      </c>
      <c r="O56" s="95">
        <v>19063</v>
      </c>
      <c r="P56" s="96">
        <v>20055</v>
      </c>
      <c r="Q56" s="96">
        <v>20318</v>
      </c>
      <c r="R56" s="96">
        <f t="shared" si="0"/>
        <v>233960.11</v>
      </c>
      <c r="S56" s="38"/>
    </row>
    <row r="57" spans="1:19" x14ac:dyDescent="0.2">
      <c r="A57" s="7">
        <v>48</v>
      </c>
      <c r="B57" s="8" t="s">
        <v>86</v>
      </c>
      <c r="C57" s="10" t="s">
        <v>87</v>
      </c>
      <c r="D57" s="10"/>
      <c r="E57" s="11">
        <v>91</v>
      </c>
      <c r="F57" s="101">
        <v>14014</v>
      </c>
      <c r="G57" s="92">
        <v>13217</v>
      </c>
      <c r="H57" s="93">
        <v>11422</v>
      </c>
      <c r="I57" s="93">
        <v>12722.43</v>
      </c>
      <c r="J57" s="121">
        <v>11463</v>
      </c>
      <c r="K57" s="93">
        <v>11111</v>
      </c>
      <c r="L57" s="93">
        <v>11992</v>
      </c>
      <c r="M57" s="94">
        <v>11558.49</v>
      </c>
      <c r="N57" s="94">
        <v>11207</v>
      </c>
      <c r="O57" s="95">
        <v>11853</v>
      </c>
      <c r="P57" s="96">
        <v>12499</v>
      </c>
      <c r="Q57" s="96">
        <v>12284</v>
      </c>
      <c r="R57" s="96">
        <f t="shared" si="0"/>
        <v>145342.91999999998</v>
      </c>
      <c r="S57" s="38"/>
    </row>
    <row r="58" spans="1:19" x14ac:dyDescent="0.2">
      <c r="A58" s="7">
        <v>49</v>
      </c>
      <c r="B58" s="8" t="s">
        <v>160</v>
      </c>
      <c r="C58" s="10" t="s">
        <v>88</v>
      </c>
      <c r="D58" s="10"/>
      <c r="E58" s="11">
        <v>215</v>
      </c>
      <c r="F58" s="101">
        <v>32696</v>
      </c>
      <c r="G58" s="92">
        <v>31105</v>
      </c>
      <c r="H58" s="93">
        <v>28299</v>
      </c>
      <c r="I58" s="93">
        <v>30547</v>
      </c>
      <c r="J58" s="121">
        <v>27086</v>
      </c>
      <c r="K58" s="93">
        <v>28924</v>
      </c>
      <c r="L58" s="93">
        <v>27044</v>
      </c>
      <c r="M58" s="94">
        <v>27257</v>
      </c>
      <c r="N58" s="94">
        <v>27769</v>
      </c>
      <c r="O58" s="95">
        <v>29988</v>
      </c>
      <c r="P58" s="96">
        <v>31330</v>
      </c>
      <c r="Q58" s="96">
        <v>31857</v>
      </c>
      <c r="R58" s="96">
        <f t="shared" si="0"/>
        <v>353902</v>
      </c>
      <c r="S58" s="38"/>
    </row>
    <row r="59" spans="1:19" x14ac:dyDescent="0.2">
      <c r="A59" s="7">
        <v>50</v>
      </c>
      <c r="B59" s="8" t="s">
        <v>287</v>
      </c>
      <c r="C59" s="10" t="s">
        <v>277</v>
      </c>
      <c r="D59" s="10"/>
      <c r="E59" s="11"/>
      <c r="F59" s="101"/>
      <c r="G59" s="92"/>
      <c r="H59" s="93"/>
      <c r="I59" s="93">
        <v>0</v>
      </c>
      <c r="J59" s="121">
        <v>0</v>
      </c>
      <c r="K59" s="93">
        <v>0</v>
      </c>
      <c r="L59" s="93">
        <v>0</v>
      </c>
      <c r="M59" s="94" t="s">
        <v>306</v>
      </c>
      <c r="N59" s="94">
        <v>0</v>
      </c>
      <c r="O59" s="95">
        <v>0</v>
      </c>
      <c r="P59" s="96">
        <v>0</v>
      </c>
      <c r="Q59" s="96"/>
      <c r="R59" s="96"/>
      <c r="S59" s="38"/>
    </row>
    <row r="60" spans="1:19" x14ac:dyDescent="0.2">
      <c r="A60" s="7">
        <v>51</v>
      </c>
      <c r="B60" s="8" t="s">
        <v>89</v>
      </c>
      <c r="C60" s="10" t="s">
        <v>90</v>
      </c>
      <c r="D60" s="10"/>
      <c r="E60" s="11">
        <v>456</v>
      </c>
      <c r="F60" s="91">
        <v>65299</v>
      </c>
      <c r="G60" s="92">
        <v>63348</v>
      </c>
      <c r="H60" s="93">
        <v>55082</v>
      </c>
      <c r="I60" s="93">
        <v>58861</v>
      </c>
      <c r="J60" s="121">
        <v>53002</v>
      </c>
      <c r="K60" s="93">
        <v>51043</v>
      </c>
      <c r="L60" s="93">
        <v>53541</v>
      </c>
      <c r="M60" s="94">
        <v>54345.68</v>
      </c>
      <c r="N60" s="94">
        <v>53455</v>
      </c>
      <c r="O60" s="95">
        <v>56328</v>
      </c>
      <c r="P60" s="96">
        <v>60782</v>
      </c>
      <c r="Q60" s="96">
        <v>59572</v>
      </c>
      <c r="R60" s="96">
        <f t="shared" si="0"/>
        <v>684658.67999999993</v>
      </c>
      <c r="S60" s="38"/>
    </row>
    <row r="61" spans="1:19" x14ac:dyDescent="0.2">
      <c r="A61" s="7">
        <v>52</v>
      </c>
      <c r="B61" s="8" t="s">
        <v>91</v>
      </c>
      <c r="C61" s="10" t="s">
        <v>92</v>
      </c>
      <c r="D61" s="44" t="s">
        <v>203</v>
      </c>
      <c r="E61" s="52">
        <v>111</v>
      </c>
      <c r="F61" s="91">
        <v>30706</v>
      </c>
      <c r="G61" s="92">
        <v>29212</v>
      </c>
      <c r="H61" s="93">
        <v>25441</v>
      </c>
      <c r="I61" s="93">
        <v>27402</v>
      </c>
      <c r="J61" s="121">
        <v>25121</v>
      </c>
      <c r="K61" s="93">
        <v>25181</v>
      </c>
      <c r="L61" s="93">
        <v>26679</v>
      </c>
      <c r="M61" s="94">
        <v>27716</v>
      </c>
      <c r="N61" s="94">
        <v>27654</v>
      </c>
      <c r="O61" s="95">
        <v>28532</v>
      </c>
      <c r="P61" s="96">
        <v>29872</v>
      </c>
      <c r="Q61" s="96">
        <v>29953</v>
      </c>
      <c r="R61" s="96">
        <f t="shared" si="0"/>
        <v>333469</v>
      </c>
      <c r="S61" s="38"/>
    </row>
    <row r="62" spans="1:19" x14ac:dyDescent="0.2">
      <c r="A62" s="7">
        <v>53</v>
      </c>
      <c r="B62" s="8" t="s">
        <v>93</v>
      </c>
      <c r="C62" s="10" t="s">
        <v>94</v>
      </c>
      <c r="D62" s="10"/>
      <c r="E62" s="11">
        <v>466</v>
      </c>
      <c r="F62" s="91">
        <v>87178</v>
      </c>
      <c r="G62" s="92">
        <v>86325</v>
      </c>
      <c r="H62" s="93">
        <v>75829</v>
      </c>
      <c r="I62" s="93">
        <v>80941</v>
      </c>
      <c r="J62" s="121">
        <v>73065</v>
      </c>
      <c r="K62" s="93">
        <v>68901</v>
      </c>
      <c r="L62" s="93">
        <v>68705</v>
      </c>
      <c r="M62" s="94">
        <v>67589.94</v>
      </c>
      <c r="N62" s="94">
        <v>70301</v>
      </c>
      <c r="O62" s="95">
        <v>73945</v>
      </c>
      <c r="P62" s="96">
        <v>78581</v>
      </c>
      <c r="Q62" s="96">
        <v>75825</v>
      </c>
      <c r="R62" s="96">
        <f t="shared" si="0"/>
        <v>907185.94</v>
      </c>
      <c r="S62" s="38"/>
    </row>
    <row r="63" spans="1:19" x14ac:dyDescent="0.2">
      <c r="A63" s="7">
        <v>54</v>
      </c>
      <c r="B63" s="8" t="s">
        <v>95</v>
      </c>
      <c r="C63" s="10" t="s">
        <v>96</v>
      </c>
      <c r="D63" s="10"/>
      <c r="E63" s="11">
        <v>20</v>
      </c>
      <c r="F63" s="91">
        <v>2349</v>
      </c>
      <c r="G63" s="92">
        <v>2583</v>
      </c>
      <c r="H63" s="93">
        <v>2364.2600000000002</v>
      </c>
      <c r="I63" s="93">
        <v>2343</v>
      </c>
      <c r="J63" s="121">
        <v>2274</v>
      </c>
      <c r="K63" s="93">
        <v>2223</v>
      </c>
      <c r="L63" s="93">
        <v>2064</v>
      </c>
      <c r="M63" s="94">
        <v>2223</v>
      </c>
      <c r="N63" s="94">
        <v>2328</v>
      </c>
      <c r="O63" s="95">
        <v>2423</v>
      </c>
      <c r="P63" s="96">
        <v>2263</v>
      </c>
      <c r="Q63" s="96">
        <v>2543</v>
      </c>
      <c r="R63" s="96">
        <f t="shared" si="0"/>
        <v>27980.260000000002</v>
      </c>
      <c r="S63" s="38"/>
    </row>
    <row r="64" spans="1:19" x14ac:dyDescent="0.2">
      <c r="A64" s="7">
        <v>55</v>
      </c>
      <c r="B64" s="8" t="s">
        <v>97</v>
      </c>
      <c r="C64" s="10" t="s">
        <v>190</v>
      </c>
      <c r="D64" s="10"/>
      <c r="E64" s="11">
        <v>973</v>
      </c>
      <c r="F64" s="91">
        <v>170059</v>
      </c>
      <c r="G64" s="92">
        <v>162553</v>
      </c>
      <c r="H64" s="93">
        <v>142917.79999999999</v>
      </c>
      <c r="I64" s="93">
        <v>152193</v>
      </c>
      <c r="J64" s="121">
        <v>140688</v>
      </c>
      <c r="K64" s="93">
        <v>138811</v>
      </c>
      <c r="L64" s="93">
        <v>140745</v>
      </c>
      <c r="M64" s="94">
        <v>140506.95000000001</v>
      </c>
      <c r="N64" s="94">
        <v>142153</v>
      </c>
      <c r="O64" s="95">
        <v>146841</v>
      </c>
      <c r="P64" s="96">
        <v>154993</v>
      </c>
      <c r="Q64" s="96">
        <v>152561</v>
      </c>
      <c r="R64" s="96">
        <f t="shared" si="0"/>
        <v>1785021.75</v>
      </c>
      <c r="S64" s="38"/>
    </row>
    <row r="65" spans="1:19" x14ac:dyDescent="0.2">
      <c r="A65" s="7">
        <v>56</v>
      </c>
      <c r="B65" s="8" t="s">
        <v>99</v>
      </c>
      <c r="C65" s="10" t="s">
        <v>191</v>
      </c>
      <c r="D65" s="10"/>
      <c r="E65" s="11">
        <v>445</v>
      </c>
      <c r="F65" s="91">
        <v>69575</v>
      </c>
      <c r="G65" s="92">
        <v>68380</v>
      </c>
      <c r="H65" s="93">
        <v>61361</v>
      </c>
      <c r="I65" s="93">
        <v>65918</v>
      </c>
      <c r="J65" s="121">
        <v>60491</v>
      </c>
      <c r="K65" s="93">
        <v>58559</v>
      </c>
      <c r="L65" s="93">
        <v>61730</v>
      </c>
      <c r="M65" s="94">
        <v>59429.09</v>
      </c>
      <c r="N65" s="94">
        <v>58221</v>
      </c>
      <c r="O65" s="95">
        <v>62992</v>
      </c>
      <c r="P65" s="96">
        <v>66676</v>
      </c>
      <c r="Q65" s="96">
        <v>65223</v>
      </c>
      <c r="R65" s="96">
        <f t="shared" si="0"/>
        <v>758555.09</v>
      </c>
      <c r="S65" s="38"/>
    </row>
    <row r="66" spans="1:19" x14ac:dyDescent="0.2">
      <c r="A66" s="7">
        <v>57</v>
      </c>
      <c r="B66" s="8" t="s">
        <v>101</v>
      </c>
      <c r="C66" s="10" t="s">
        <v>192</v>
      </c>
      <c r="D66" s="10"/>
      <c r="E66" s="11">
        <v>453</v>
      </c>
      <c r="F66" s="91">
        <v>65344</v>
      </c>
      <c r="G66" s="92">
        <v>62066</v>
      </c>
      <c r="H66" s="93">
        <v>55442</v>
      </c>
      <c r="I66" s="93">
        <v>60836</v>
      </c>
      <c r="J66" s="121">
        <v>54755</v>
      </c>
      <c r="K66" s="93">
        <v>53696</v>
      </c>
      <c r="L66" s="93">
        <v>56369</v>
      </c>
      <c r="M66" s="94">
        <v>55976</v>
      </c>
      <c r="N66" s="94">
        <v>56126</v>
      </c>
      <c r="O66" s="95">
        <v>58679</v>
      </c>
      <c r="P66" s="96">
        <v>63236</v>
      </c>
      <c r="Q66" s="96">
        <v>64379</v>
      </c>
      <c r="R66" s="96">
        <f t="shared" si="0"/>
        <v>706904</v>
      </c>
      <c r="S66" s="38"/>
    </row>
    <row r="67" spans="1:19" x14ac:dyDescent="0.2">
      <c r="A67" s="7">
        <v>58</v>
      </c>
      <c r="B67" s="8" t="s">
        <v>103</v>
      </c>
      <c r="C67" s="10" t="s">
        <v>104</v>
      </c>
      <c r="D67" s="44" t="s">
        <v>203</v>
      </c>
      <c r="E67" s="52">
        <v>107</v>
      </c>
      <c r="F67" s="91">
        <v>26467</v>
      </c>
      <c r="G67" s="92">
        <v>26253</v>
      </c>
      <c r="H67" s="93">
        <v>22391</v>
      </c>
      <c r="I67" s="93">
        <v>23485</v>
      </c>
      <c r="J67" s="121">
        <v>19400</v>
      </c>
      <c r="K67" s="93">
        <v>19468</v>
      </c>
      <c r="L67" s="93">
        <v>20016</v>
      </c>
      <c r="M67" s="94">
        <v>19222</v>
      </c>
      <c r="N67" s="94">
        <v>19551</v>
      </c>
      <c r="O67" s="95">
        <v>21393</v>
      </c>
      <c r="P67" s="96">
        <v>22365</v>
      </c>
      <c r="Q67" s="96">
        <v>22577</v>
      </c>
      <c r="R67" s="96">
        <f t="shared" si="0"/>
        <v>262588</v>
      </c>
      <c r="S67" s="38"/>
    </row>
    <row r="68" spans="1:19" x14ac:dyDescent="0.2">
      <c r="A68" s="7">
        <v>59</v>
      </c>
      <c r="B68" s="8" t="s">
        <v>105</v>
      </c>
      <c r="C68" s="10" t="s">
        <v>193</v>
      </c>
      <c r="D68" s="10"/>
      <c r="E68" s="11">
        <v>467</v>
      </c>
      <c r="F68" s="91">
        <v>82491</v>
      </c>
      <c r="G68" s="92">
        <v>78112</v>
      </c>
      <c r="H68" s="93">
        <v>68848</v>
      </c>
      <c r="I68" s="93">
        <v>74331</v>
      </c>
      <c r="J68" s="121">
        <v>69055</v>
      </c>
      <c r="K68" s="93">
        <v>68920</v>
      </c>
      <c r="L68" s="93">
        <v>68170</v>
      </c>
      <c r="M68" s="94">
        <v>67142</v>
      </c>
      <c r="N68" s="94">
        <v>69700</v>
      </c>
      <c r="O68" s="95">
        <v>70921</v>
      </c>
      <c r="P68" s="96">
        <v>74333</v>
      </c>
      <c r="Q68" s="96">
        <v>73329</v>
      </c>
      <c r="R68" s="96">
        <f t="shared" si="0"/>
        <v>865352</v>
      </c>
      <c r="S68" s="38"/>
    </row>
    <row r="69" spans="1:19" x14ac:dyDescent="0.2">
      <c r="A69" s="7">
        <v>60</v>
      </c>
      <c r="B69" s="8" t="s">
        <v>187</v>
      </c>
      <c r="C69" s="10" t="s">
        <v>179</v>
      </c>
      <c r="D69" s="44" t="s">
        <v>203</v>
      </c>
      <c r="E69" s="52">
        <v>56</v>
      </c>
      <c r="F69" s="91">
        <v>12195</v>
      </c>
      <c r="G69" s="92">
        <v>12635</v>
      </c>
      <c r="H69" s="93">
        <v>11520.4</v>
      </c>
      <c r="I69" s="113">
        <v>11475</v>
      </c>
      <c r="J69" s="121">
        <v>10344</v>
      </c>
      <c r="K69" s="93">
        <v>10386</v>
      </c>
      <c r="L69" s="93">
        <v>9728</v>
      </c>
      <c r="M69" s="94">
        <v>9155</v>
      </c>
      <c r="N69" s="94">
        <v>10136</v>
      </c>
      <c r="O69" s="105">
        <v>10395</v>
      </c>
      <c r="P69" s="96">
        <v>10915</v>
      </c>
      <c r="Q69" s="96">
        <v>11915</v>
      </c>
      <c r="R69" s="96">
        <f t="shared" si="0"/>
        <v>130799.4</v>
      </c>
      <c r="S69" s="38"/>
    </row>
    <row r="70" spans="1:19" x14ac:dyDescent="0.2">
      <c r="A70" s="7">
        <v>61</v>
      </c>
      <c r="B70" s="8" t="s">
        <v>283</v>
      </c>
      <c r="C70" s="10" t="s">
        <v>279</v>
      </c>
      <c r="D70" s="44" t="s">
        <v>203</v>
      </c>
      <c r="E70" s="52">
        <v>143</v>
      </c>
      <c r="F70" s="91">
        <v>43118</v>
      </c>
      <c r="G70" s="92">
        <v>43362</v>
      </c>
      <c r="H70" s="93">
        <v>33580</v>
      </c>
      <c r="I70" s="113">
        <v>39880</v>
      </c>
      <c r="J70" s="121">
        <v>32598</v>
      </c>
      <c r="K70" s="93">
        <v>25946</v>
      </c>
      <c r="L70" s="93">
        <v>25678</v>
      </c>
      <c r="M70" s="94">
        <v>25585.78</v>
      </c>
      <c r="N70" s="94">
        <v>26041</v>
      </c>
      <c r="O70" s="105">
        <v>25736</v>
      </c>
      <c r="P70" s="96">
        <v>25329</v>
      </c>
      <c r="Q70" s="96">
        <v>24163</v>
      </c>
      <c r="R70" s="96">
        <f t="shared" si="0"/>
        <v>371016.78</v>
      </c>
      <c r="S70" s="38"/>
    </row>
    <row r="71" spans="1:19" x14ac:dyDescent="0.2">
      <c r="A71" s="7">
        <v>62</v>
      </c>
      <c r="B71" s="8" t="s">
        <v>284</v>
      </c>
      <c r="C71" s="10" t="s">
        <v>280</v>
      </c>
      <c r="D71" s="44" t="s">
        <v>203</v>
      </c>
      <c r="E71" s="52">
        <v>101</v>
      </c>
      <c r="F71" s="91">
        <v>17056</v>
      </c>
      <c r="G71" s="92">
        <v>22104</v>
      </c>
      <c r="H71" s="93">
        <v>17000</v>
      </c>
      <c r="I71" s="113">
        <v>16800</v>
      </c>
      <c r="J71" s="121">
        <v>16700</v>
      </c>
      <c r="K71" s="93">
        <v>16086</v>
      </c>
      <c r="L71" s="93">
        <v>15954</v>
      </c>
      <c r="M71" s="94">
        <v>15876.310000000001</v>
      </c>
      <c r="N71" s="94">
        <v>16051</v>
      </c>
      <c r="O71" s="105">
        <v>15650</v>
      </c>
      <c r="P71" s="96">
        <v>16080</v>
      </c>
      <c r="Q71" s="96">
        <v>17400</v>
      </c>
      <c r="R71" s="96">
        <f t="shared" si="0"/>
        <v>202757.31</v>
      </c>
      <c r="S71" s="38"/>
    </row>
    <row r="72" spans="1:19" x14ac:dyDescent="0.2">
      <c r="A72" s="7">
        <v>63</v>
      </c>
      <c r="B72" s="8" t="s">
        <v>285</v>
      </c>
      <c r="C72" s="10" t="s">
        <v>281</v>
      </c>
      <c r="D72" s="44" t="s">
        <v>203</v>
      </c>
      <c r="E72" s="52">
        <v>94</v>
      </c>
      <c r="F72" s="91">
        <v>16609</v>
      </c>
      <c r="G72" s="92">
        <v>14440</v>
      </c>
      <c r="H72" s="93">
        <v>16330</v>
      </c>
      <c r="I72" s="113">
        <v>16703.23</v>
      </c>
      <c r="J72" s="121">
        <v>16288</v>
      </c>
      <c r="K72" s="93">
        <v>16054</v>
      </c>
      <c r="L72" s="93">
        <v>15874</v>
      </c>
      <c r="M72" s="94">
        <v>15977.869999999999</v>
      </c>
      <c r="N72" s="94">
        <v>16560</v>
      </c>
      <c r="O72" s="105">
        <v>15403</v>
      </c>
      <c r="P72" s="96">
        <v>15480</v>
      </c>
      <c r="Q72" s="96">
        <v>15400</v>
      </c>
      <c r="R72" s="96">
        <f t="shared" si="0"/>
        <v>191119.09999999998</v>
      </c>
      <c r="S72" s="38"/>
    </row>
    <row r="73" spans="1:19" x14ac:dyDescent="0.2">
      <c r="A73" s="7">
        <v>64</v>
      </c>
      <c r="B73" s="8" t="s">
        <v>286</v>
      </c>
      <c r="C73" s="10" t="s">
        <v>282</v>
      </c>
      <c r="D73" s="44" t="s">
        <v>203</v>
      </c>
      <c r="E73" s="52">
        <v>144</v>
      </c>
      <c r="F73" s="91">
        <v>26444</v>
      </c>
      <c r="G73" s="92">
        <v>28916</v>
      </c>
      <c r="H73" s="93">
        <v>24092</v>
      </c>
      <c r="I73" s="113">
        <v>23878</v>
      </c>
      <c r="J73" s="121">
        <v>24127</v>
      </c>
      <c r="K73" s="93">
        <v>24274</v>
      </c>
      <c r="L73" s="93">
        <v>24620</v>
      </c>
      <c r="M73" s="94">
        <v>24193</v>
      </c>
      <c r="N73" s="94">
        <v>18269</v>
      </c>
      <c r="O73" s="105">
        <v>23673</v>
      </c>
      <c r="P73" s="96">
        <v>23542</v>
      </c>
      <c r="Q73" s="96">
        <v>23664</v>
      </c>
      <c r="R73" s="96">
        <f t="shared" si="0"/>
        <v>289692</v>
      </c>
      <c r="S73" s="38"/>
    </row>
    <row r="74" spans="1:19" x14ac:dyDescent="0.2">
      <c r="A74" s="7">
        <v>65</v>
      </c>
      <c r="B74" s="8" t="s">
        <v>297</v>
      </c>
      <c r="C74" s="10" t="s">
        <v>108</v>
      </c>
      <c r="D74" s="44" t="s">
        <v>203</v>
      </c>
      <c r="E74" s="52">
        <v>51</v>
      </c>
      <c r="F74" s="91">
        <v>36944</v>
      </c>
      <c r="G74" s="92">
        <v>40498</v>
      </c>
      <c r="H74" s="93">
        <v>32858</v>
      </c>
      <c r="I74" s="93">
        <v>27818</v>
      </c>
      <c r="J74" s="121">
        <v>23098</v>
      </c>
      <c r="K74" s="93">
        <v>23498</v>
      </c>
      <c r="L74" s="93">
        <v>19618</v>
      </c>
      <c r="M74" s="94">
        <v>20658</v>
      </c>
      <c r="N74" s="94">
        <v>23458</v>
      </c>
      <c r="O74" s="95">
        <v>25338</v>
      </c>
      <c r="P74" s="96">
        <v>26778</v>
      </c>
      <c r="Q74" s="96">
        <v>26578</v>
      </c>
      <c r="R74" s="96">
        <f t="shared" si="0"/>
        <v>327142</v>
      </c>
      <c r="S74" s="38"/>
    </row>
    <row r="75" spans="1:19" x14ac:dyDescent="0.2">
      <c r="A75" s="7">
        <v>66</v>
      </c>
      <c r="B75" s="8" t="s">
        <v>298</v>
      </c>
      <c r="C75" s="10" t="s">
        <v>110</v>
      </c>
      <c r="D75" s="44" t="s">
        <v>203</v>
      </c>
      <c r="E75" s="52">
        <v>78</v>
      </c>
      <c r="F75" s="91">
        <v>30955</v>
      </c>
      <c r="G75" s="92">
        <v>31127</v>
      </c>
      <c r="H75" s="93">
        <v>29269</v>
      </c>
      <c r="I75" s="93">
        <v>25281.61</v>
      </c>
      <c r="J75" s="121">
        <v>23168</v>
      </c>
      <c r="K75" s="93">
        <v>21827</v>
      </c>
      <c r="L75" s="93">
        <v>20426</v>
      </c>
      <c r="M75" s="94">
        <v>19640.04</v>
      </c>
      <c r="N75" s="94">
        <v>20583</v>
      </c>
      <c r="O75" s="95">
        <v>21918</v>
      </c>
      <c r="P75" s="96">
        <v>22734</v>
      </c>
      <c r="Q75" s="96">
        <v>28141</v>
      </c>
      <c r="R75" s="96">
        <f t="shared" si="0"/>
        <v>295069.65000000002</v>
      </c>
      <c r="S75" s="38"/>
    </row>
    <row r="76" spans="1:19" x14ac:dyDescent="0.2">
      <c r="A76" s="7">
        <v>67</v>
      </c>
      <c r="B76" s="8" t="s">
        <v>299</v>
      </c>
      <c r="C76" s="10" t="s">
        <v>112</v>
      </c>
      <c r="D76" s="44" t="s">
        <v>203</v>
      </c>
      <c r="E76" s="52">
        <v>32</v>
      </c>
      <c r="F76" s="91">
        <v>27077</v>
      </c>
      <c r="G76" s="92">
        <v>28717</v>
      </c>
      <c r="H76" s="93">
        <v>24919</v>
      </c>
      <c r="I76" s="93">
        <v>19677</v>
      </c>
      <c r="J76" s="121">
        <v>14878</v>
      </c>
      <c r="K76" s="93">
        <v>15134</v>
      </c>
      <c r="L76" s="93">
        <v>14577</v>
      </c>
      <c r="M76" s="94">
        <v>14626.99</v>
      </c>
      <c r="N76" s="94">
        <v>14557</v>
      </c>
      <c r="O76" s="95">
        <v>15758</v>
      </c>
      <c r="P76" s="96">
        <v>15517</v>
      </c>
      <c r="Q76" s="96">
        <v>20518</v>
      </c>
      <c r="R76" s="96">
        <f t="shared" si="0"/>
        <v>225955.99</v>
      </c>
      <c r="S76" s="38"/>
    </row>
    <row r="77" spans="1:19" x14ac:dyDescent="0.2">
      <c r="A77" s="7">
        <v>68</v>
      </c>
      <c r="B77" s="8" t="s">
        <v>300</v>
      </c>
      <c r="C77" s="10" t="s">
        <v>114</v>
      </c>
      <c r="D77" s="45" t="s">
        <v>203</v>
      </c>
      <c r="E77" s="53">
        <v>33</v>
      </c>
      <c r="F77" s="91">
        <v>20023</v>
      </c>
      <c r="G77" s="92">
        <v>19863</v>
      </c>
      <c r="H77" s="93">
        <v>18583</v>
      </c>
      <c r="I77" s="99">
        <v>17063</v>
      </c>
      <c r="J77" s="121">
        <v>14303</v>
      </c>
      <c r="K77" s="99">
        <v>14983</v>
      </c>
      <c r="L77" s="99">
        <v>16503</v>
      </c>
      <c r="M77" s="100">
        <v>19063</v>
      </c>
      <c r="N77" s="94">
        <v>19023</v>
      </c>
      <c r="O77" s="95">
        <v>17863</v>
      </c>
      <c r="P77" s="96">
        <v>19063</v>
      </c>
      <c r="Q77" s="96">
        <v>22023</v>
      </c>
      <c r="R77" s="96">
        <f t="shared" si="0"/>
        <v>218356</v>
      </c>
      <c r="S77" s="38"/>
    </row>
    <row r="78" spans="1:19" x14ac:dyDescent="0.2">
      <c r="A78" s="7">
        <v>69</v>
      </c>
      <c r="B78" s="8" t="s">
        <v>301</v>
      </c>
      <c r="C78" s="10" t="s">
        <v>116</v>
      </c>
      <c r="D78" s="44" t="s">
        <v>203</v>
      </c>
      <c r="E78" s="52">
        <v>45</v>
      </c>
      <c r="F78" s="97">
        <v>28437</v>
      </c>
      <c r="G78" s="98">
        <v>31757</v>
      </c>
      <c r="H78" s="99">
        <v>27279</v>
      </c>
      <c r="I78" s="93">
        <v>24877</v>
      </c>
      <c r="J78" s="121">
        <v>22152</v>
      </c>
      <c r="K78" s="93">
        <v>20997</v>
      </c>
      <c r="L78" s="93">
        <v>20475</v>
      </c>
      <c r="M78" s="94">
        <v>19357</v>
      </c>
      <c r="N78" s="100">
        <v>21397</v>
      </c>
      <c r="O78" s="95">
        <v>21625</v>
      </c>
      <c r="P78" s="96">
        <v>22517</v>
      </c>
      <c r="Q78" s="96">
        <v>27718</v>
      </c>
      <c r="R78" s="96">
        <f t="shared" ref="R78:R101" si="1">SUM(F78:Q78)</f>
        <v>288588</v>
      </c>
      <c r="S78" s="38"/>
    </row>
    <row r="79" spans="1:19" x14ac:dyDescent="0.2">
      <c r="A79" s="7">
        <v>70</v>
      </c>
      <c r="B79" s="8" t="s">
        <v>117</v>
      </c>
      <c r="C79" s="10" t="s">
        <v>118</v>
      </c>
      <c r="D79" s="10"/>
      <c r="E79" s="11">
        <v>537</v>
      </c>
      <c r="F79" s="91">
        <v>95858</v>
      </c>
      <c r="G79" s="92">
        <v>91692</v>
      </c>
      <c r="H79" s="93">
        <v>79233</v>
      </c>
      <c r="I79" s="93">
        <v>86223</v>
      </c>
      <c r="J79" s="121">
        <v>77807</v>
      </c>
      <c r="K79" s="93">
        <v>78224</v>
      </c>
      <c r="L79" s="93">
        <v>79043</v>
      </c>
      <c r="M79" s="94">
        <v>78529</v>
      </c>
      <c r="N79" s="94">
        <v>82929</v>
      </c>
      <c r="O79" s="95">
        <v>89971</v>
      </c>
      <c r="P79" s="96">
        <v>95941</v>
      </c>
      <c r="Q79" s="96">
        <v>91055</v>
      </c>
      <c r="R79" s="96">
        <f t="shared" si="1"/>
        <v>1026505</v>
      </c>
      <c r="S79" s="38"/>
    </row>
    <row r="80" spans="1:19" x14ac:dyDescent="0.2">
      <c r="A80" s="7">
        <v>71</v>
      </c>
      <c r="B80" s="8" t="s">
        <v>119</v>
      </c>
      <c r="C80" s="10" t="s">
        <v>120</v>
      </c>
      <c r="D80" s="10"/>
      <c r="E80" s="11">
        <v>202</v>
      </c>
      <c r="F80" s="91">
        <v>29161</v>
      </c>
      <c r="G80" s="92">
        <v>28448</v>
      </c>
      <c r="H80" s="93">
        <v>24691</v>
      </c>
      <c r="I80" s="93">
        <v>26795</v>
      </c>
      <c r="J80" s="121">
        <v>24493</v>
      </c>
      <c r="K80" s="93">
        <v>23318</v>
      </c>
      <c r="L80" s="93">
        <v>24190</v>
      </c>
      <c r="M80" s="94">
        <v>23758.25</v>
      </c>
      <c r="N80" s="94">
        <v>23942</v>
      </c>
      <c r="O80" s="95">
        <v>25764</v>
      </c>
      <c r="P80" s="96">
        <v>27977</v>
      </c>
      <c r="Q80" s="96">
        <v>27425</v>
      </c>
      <c r="R80" s="96">
        <f t="shared" si="1"/>
        <v>309962.25</v>
      </c>
      <c r="S80" s="38"/>
    </row>
    <row r="81" spans="1:19" x14ac:dyDescent="0.2">
      <c r="A81" s="7">
        <v>72</v>
      </c>
      <c r="B81" s="8" t="s">
        <v>180</v>
      </c>
      <c r="C81" s="10" t="s">
        <v>121</v>
      </c>
      <c r="D81" s="10"/>
      <c r="E81" s="11">
        <v>178</v>
      </c>
      <c r="F81" s="91">
        <v>26038</v>
      </c>
      <c r="G81" s="92">
        <v>25019</v>
      </c>
      <c r="H81" s="93">
        <v>23791</v>
      </c>
      <c r="I81" s="93">
        <v>23619</v>
      </c>
      <c r="J81" s="121">
        <v>22654</v>
      </c>
      <c r="K81" s="93">
        <v>22291</v>
      </c>
      <c r="L81" s="93">
        <v>23575</v>
      </c>
      <c r="M81" s="94">
        <v>23636.74</v>
      </c>
      <c r="N81" s="94">
        <v>23742</v>
      </c>
      <c r="O81" s="95">
        <v>23142</v>
      </c>
      <c r="P81" s="96">
        <v>24041</v>
      </c>
      <c r="Q81" s="96">
        <v>22981</v>
      </c>
      <c r="R81" s="96">
        <f t="shared" si="1"/>
        <v>284529.74</v>
      </c>
      <c r="S81" s="38"/>
    </row>
    <row r="82" spans="1:19" x14ac:dyDescent="0.2">
      <c r="A82" s="7">
        <v>73</v>
      </c>
      <c r="B82" s="8" t="s">
        <v>161</v>
      </c>
      <c r="C82" s="10" t="s">
        <v>122</v>
      </c>
      <c r="D82" s="44" t="s">
        <v>203</v>
      </c>
      <c r="E82" s="52">
        <v>111</v>
      </c>
      <c r="F82" s="91">
        <v>23591</v>
      </c>
      <c r="G82" s="92">
        <v>24284</v>
      </c>
      <c r="H82" s="93">
        <v>21843</v>
      </c>
      <c r="I82" s="93">
        <v>24830</v>
      </c>
      <c r="J82" s="121">
        <v>22866</v>
      </c>
      <c r="K82" s="93">
        <v>22002</v>
      </c>
      <c r="L82" s="93">
        <v>20164</v>
      </c>
      <c r="M82" s="94">
        <v>22430</v>
      </c>
      <c r="N82" s="94">
        <v>23868</v>
      </c>
      <c r="O82" s="95">
        <v>23392</v>
      </c>
      <c r="P82" s="96">
        <v>24735</v>
      </c>
      <c r="Q82" s="96">
        <v>23900</v>
      </c>
      <c r="R82" s="96">
        <f t="shared" si="1"/>
        <v>277905</v>
      </c>
      <c r="S82" s="38"/>
    </row>
    <row r="83" spans="1:19" x14ac:dyDescent="0.2">
      <c r="A83" s="7">
        <v>74</v>
      </c>
      <c r="B83" s="8" t="s">
        <v>123</v>
      </c>
      <c r="C83" s="10" t="s">
        <v>194</v>
      </c>
      <c r="D83" s="10"/>
      <c r="E83" s="11">
        <v>355</v>
      </c>
      <c r="F83" s="91">
        <v>56154</v>
      </c>
      <c r="G83" s="92">
        <v>55709</v>
      </c>
      <c r="H83" s="93">
        <v>48426</v>
      </c>
      <c r="I83" s="93">
        <v>51462</v>
      </c>
      <c r="J83" s="121">
        <v>47132</v>
      </c>
      <c r="K83" s="93">
        <v>47077</v>
      </c>
      <c r="L83" s="93">
        <v>46889</v>
      </c>
      <c r="M83" s="94">
        <v>47038.96</v>
      </c>
      <c r="N83" s="94">
        <v>47523</v>
      </c>
      <c r="O83" s="95">
        <v>48939</v>
      </c>
      <c r="P83" s="96">
        <v>52119</v>
      </c>
      <c r="Q83" s="96">
        <v>49071</v>
      </c>
      <c r="R83" s="96">
        <f t="shared" si="1"/>
        <v>597539.96</v>
      </c>
      <c r="S83" s="38"/>
    </row>
    <row r="84" spans="1:19" x14ac:dyDescent="0.2">
      <c r="A84" s="7">
        <v>75</v>
      </c>
      <c r="B84" s="8" t="s">
        <v>125</v>
      </c>
      <c r="C84" s="10" t="s">
        <v>126</v>
      </c>
      <c r="D84" s="10"/>
      <c r="E84" s="11">
        <v>391</v>
      </c>
      <c r="F84" s="91">
        <v>63186</v>
      </c>
      <c r="G84" s="92">
        <v>61189</v>
      </c>
      <c r="H84" s="93">
        <v>53286</v>
      </c>
      <c r="I84" s="93">
        <v>57666</v>
      </c>
      <c r="J84" s="121">
        <v>53787</v>
      </c>
      <c r="K84" s="93">
        <v>53273</v>
      </c>
      <c r="L84" s="93">
        <v>50928</v>
      </c>
      <c r="M84" s="94">
        <v>57833.17</v>
      </c>
      <c r="N84" s="94">
        <v>53761</v>
      </c>
      <c r="O84" s="95">
        <v>56851</v>
      </c>
      <c r="P84" s="96">
        <v>60001</v>
      </c>
      <c r="Q84" s="96">
        <v>59024</v>
      </c>
      <c r="R84" s="96">
        <f t="shared" si="1"/>
        <v>680785.16999999993</v>
      </c>
      <c r="S84" s="38"/>
    </row>
    <row r="85" spans="1:19" x14ac:dyDescent="0.2">
      <c r="A85" s="7">
        <v>76</v>
      </c>
      <c r="B85" s="8" t="s">
        <v>127</v>
      </c>
      <c r="C85" s="10" t="s">
        <v>128</v>
      </c>
      <c r="D85" s="10"/>
      <c r="E85" s="11">
        <v>97</v>
      </c>
      <c r="F85" s="91">
        <v>13096</v>
      </c>
      <c r="G85" s="92">
        <v>13112</v>
      </c>
      <c r="H85" s="93">
        <v>11420.7</v>
      </c>
      <c r="I85" s="93">
        <v>11612</v>
      </c>
      <c r="J85" s="121">
        <v>11395</v>
      </c>
      <c r="K85" s="93">
        <v>10560</v>
      </c>
      <c r="L85" s="93">
        <v>10673</v>
      </c>
      <c r="M85" s="94">
        <v>11410.09</v>
      </c>
      <c r="N85" s="94">
        <v>11388</v>
      </c>
      <c r="O85" s="95">
        <v>11573</v>
      </c>
      <c r="P85" s="96">
        <v>12852</v>
      </c>
      <c r="Q85" s="96">
        <v>12373</v>
      </c>
      <c r="R85" s="96">
        <f t="shared" si="1"/>
        <v>141464.78999999998</v>
      </c>
      <c r="S85" s="38"/>
    </row>
    <row r="86" spans="1:19" x14ac:dyDescent="0.2">
      <c r="A86" s="7">
        <v>77</v>
      </c>
      <c r="B86" s="8" t="s">
        <v>129</v>
      </c>
      <c r="C86" s="10" t="s">
        <v>130</v>
      </c>
      <c r="D86" s="10"/>
      <c r="E86" s="11">
        <v>54</v>
      </c>
      <c r="F86" s="91">
        <v>7890</v>
      </c>
      <c r="G86" s="92">
        <v>7094</v>
      </c>
      <c r="H86" s="93">
        <v>6517.3</v>
      </c>
      <c r="I86" s="93">
        <v>7233</v>
      </c>
      <c r="J86" s="121">
        <v>6805</v>
      </c>
      <c r="K86" s="93">
        <v>6286</v>
      </c>
      <c r="L86" s="93">
        <v>6701</v>
      </c>
      <c r="M86" s="94">
        <v>6750.46</v>
      </c>
      <c r="N86" s="94">
        <v>6986</v>
      </c>
      <c r="O86" s="95">
        <v>6399</v>
      </c>
      <c r="P86" s="96">
        <v>6746</v>
      </c>
      <c r="Q86" s="96">
        <v>6659</v>
      </c>
      <c r="R86" s="96">
        <f t="shared" si="1"/>
        <v>82066.760000000009</v>
      </c>
      <c r="S86" s="38"/>
    </row>
    <row r="87" spans="1:19" x14ac:dyDescent="0.2">
      <c r="A87" s="7">
        <v>78</v>
      </c>
      <c r="B87" s="8" t="s">
        <v>131</v>
      </c>
      <c r="C87" s="10" t="s">
        <v>132</v>
      </c>
      <c r="D87" s="10"/>
      <c r="E87" s="11">
        <v>52</v>
      </c>
      <c r="F87" s="91">
        <v>8071</v>
      </c>
      <c r="G87" s="92">
        <v>7126</v>
      </c>
      <c r="H87" s="93">
        <v>6346.3</v>
      </c>
      <c r="I87" s="93">
        <v>6794</v>
      </c>
      <c r="J87" s="121">
        <v>6844</v>
      </c>
      <c r="K87" s="93">
        <v>6707</v>
      </c>
      <c r="L87" s="93">
        <v>6625</v>
      </c>
      <c r="M87" s="94">
        <v>6634.1</v>
      </c>
      <c r="N87" s="94">
        <v>7200</v>
      </c>
      <c r="O87" s="95">
        <v>6971</v>
      </c>
      <c r="P87" s="96">
        <v>6864</v>
      </c>
      <c r="Q87" s="96">
        <v>6037</v>
      </c>
      <c r="R87" s="96">
        <f t="shared" si="1"/>
        <v>82219.399999999994</v>
      </c>
      <c r="S87" s="38"/>
    </row>
    <row r="88" spans="1:19" x14ac:dyDescent="0.2">
      <c r="A88" s="7">
        <v>79</v>
      </c>
      <c r="B88" s="8" t="s">
        <v>133</v>
      </c>
      <c r="C88" s="10" t="s">
        <v>134</v>
      </c>
      <c r="D88" s="10"/>
      <c r="E88" s="11">
        <v>287</v>
      </c>
      <c r="F88" s="91">
        <v>42528</v>
      </c>
      <c r="G88" s="92">
        <v>41549</v>
      </c>
      <c r="H88" s="93">
        <v>36553</v>
      </c>
      <c r="I88" s="93">
        <v>40069</v>
      </c>
      <c r="J88" s="121">
        <v>36351</v>
      </c>
      <c r="K88" s="93">
        <v>35549</v>
      </c>
      <c r="L88" s="93">
        <v>37111</v>
      </c>
      <c r="M88" s="94">
        <v>36429</v>
      </c>
      <c r="N88" s="94">
        <v>36473</v>
      </c>
      <c r="O88" s="95">
        <v>37911</v>
      </c>
      <c r="P88" s="96">
        <v>41029</v>
      </c>
      <c r="Q88" s="96">
        <v>39511</v>
      </c>
      <c r="R88" s="96">
        <f t="shared" si="1"/>
        <v>461063</v>
      </c>
      <c r="S88" s="38"/>
    </row>
    <row r="89" spans="1:19" x14ac:dyDescent="0.2">
      <c r="A89" s="7">
        <v>80</v>
      </c>
      <c r="B89" s="8" t="s">
        <v>169</v>
      </c>
      <c r="C89" s="10" t="s">
        <v>168</v>
      </c>
      <c r="D89" s="10"/>
      <c r="E89" s="11">
        <v>98</v>
      </c>
      <c r="F89" s="91">
        <v>29907</v>
      </c>
      <c r="G89" s="92">
        <v>30859</v>
      </c>
      <c r="H89" s="93">
        <v>27092</v>
      </c>
      <c r="I89" s="93">
        <v>26439</v>
      </c>
      <c r="J89" s="121">
        <v>24230</v>
      </c>
      <c r="K89" s="93">
        <v>22739</v>
      </c>
      <c r="L89" s="93">
        <v>20540</v>
      </c>
      <c r="M89" s="94">
        <v>20055.330000000002</v>
      </c>
      <c r="N89" s="94">
        <v>22809</v>
      </c>
      <c r="O89" s="105">
        <v>24320</v>
      </c>
      <c r="P89" s="96">
        <v>28219</v>
      </c>
      <c r="Q89" s="96">
        <v>30190</v>
      </c>
      <c r="R89" s="96">
        <f t="shared" si="1"/>
        <v>307399.33</v>
      </c>
      <c r="S89" s="38"/>
    </row>
    <row r="90" spans="1:19" x14ac:dyDescent="0.2">
      <c r="A90" s="7">
        <v>81</v>
      </c>
      <c r="B90" s="8" t="s">
        <v>135</v>
      </c>
      <c r="C90" s="10" t="s">
        <v>136</v>
      </c>
      <c r="D90" s="10"/>
      <c r="E90" s="11">
        <v>98</v>
      </c>
      <c r="F90" s="91">
        <v>13449</v>
      </c>
      <c r="G90" s="92">
        <v>13488</v>
      </c>
      <c r="H90" s="93">
        <v>11508</v>
      </c>
      <c r="I90" s="93">
        <v>12388</v>
      </c>
      <c r="J90" s="121">
        <v>11042</v>
      </c>
      <c r="K90" s="93">
        <v>10726</v>
      </c>
      <c r="L90" s="93">
        <v>11331</v>
      </c>
      <c r="M90" s="94">
        <v>10888</v>
      </c>
      <c r="N90" s="94">
        <v>10782</v>
      </c>
      <c r="O90" s="95">
        <v>11548</v>
      </c>
      <c r="P90" s="96">
        <v>12388</v>
      </c>
      <c r="Q90" s="96">
        <v>12588</v>
      </c>
      <c r="R90" s="96">
        <f t="shared" si="1"/>
        <v>142126</v>
      </c>
      <c r="S90" s="38"/>
    </row>
    <row r="91" spans="1:19" x14ac:dyDescent="0.2">
      <c r="A91" s="7">
        <v>82</v>
      </c>
      <c r="B91" s="8" t="s">
        <v>162</v>
      </c>
      <c r="C91" s="10" t="s">
        <v>137</v>
      </c>
      <c r="D91" s="10"/>
      <c r="E91" s="11">
        <v>91</v>
      </c>
      <c r="F91" s="91">
        <v>12608</v>
      </c>
      <c r="G91" s="92">
        <v>12206</v>
      </c>
      <c r="H91" s="93">
        <v>10634</v>
      </c>
      <c r="I91" s="93">
        <v>11959</v>
      </c>
      <c r="J91" s="121">
        <v>10568</v>
      </c>
      <c r="K91" s="93">
        <v>10262</v>
      </c>
      <c r="L91" s="93">
        <v>10395</v>
      </c>
      <c r="M91" s="94">
        <v>10650.2</v>
      </c>
      <c r="N91" s="94">
        <v>10457</v>
      </c>
      <c r="O91" s="95">
        <v>11341</v>
      </c>
      <c r="P91" s="96">
        <v>11648</v>
      </c>
      <c r="Q91" s="96">
        <v>11678</v>
      </c>
      <c r="R91" s="96">
        <f t="shared" si="1"/>
        <v>134406.20000000001</v>
      </c>
      <c r="S91" s="38"/>
    </row>
    <row r="92" spans="1:19" x14ac:dyDescent="0.2">
      <c r="A92" s="7">
        <v>83</v>
      </c>
      <c r="B92" s="8" t="s">
        <v>163</v>
      </c>
      <c r="C92" s="10" t="s">
        <v>138</v>
      </c>
      <c r="D92" s="10"/>
      <c r="E92" s="11">
        <v>94</v>
      </c>
      <c r="F92" s="91">
        <v>14989</v>
      </c>
      <c r="G92" s="92">
        <v>14303</v>
      </c>
      <c r="H92" s="93">
        <v>12099</v>
      </c>
      <c r="I92" s="93">
        <v>13309</v>
      </c>
      <c r="J92" s="121">
        <v>12047</v>
      </c>
      <c r="K92" s="93">
        <v>11850</v>
      </c>
      <c r="L92" s="93">
        <v>12538</v>
      </c>
      <c r="M92" s="94">
        <v>11954</v>
      </c>
      <c r="N92" s="94">
        <v>11742</v>
      </c>
      <c r="O92" s="95">
        <v>12295</v>
      </c>
      <c r="P92" s="96">
        <v>14020</v>
      </c>
      <c r="Q92" s="96">
        <v>13843</v>
      </c>
      <c r="R92" s="96">
        <f t="shared" si="1"/>
        <v>154989</v>
      </c>
      <c r="S92" s="38"/>
    </row>
    <row r="93" spans="1:19" x14ac:dyDescent="0.2">
      <c r="A93" s="7">
        <v>84</v>
      </c>
      <c r="B93" s="8" t="s">
        <v>139</v>
      </c>
      <c r="C93" s="10" t="s">
        <v>140</v>
      </c>
      <c r="D93" s="10"/>
      <c r="E93" s="11">
        <v>144</v>
      </c>
      <c r="F93" s="91">
        <v>23886</v>
      </c>
      <c r="G93" s="92">
        <v>22746</v>
      </c>
      <c r="H93" s="93">
        <v>20097.400000000001</v>
      </c>
      <c r="I93" s="93">
        <v>21006</v>
      </c>
      <c r="J93" s="121">
        <v>20962</v>
      </c>
      <c r="K93" s="93">
        <v>18885</v>
      </c>
      <c r="L93" s="93">
        <v>19266</v>
      </c>
      <c r="M93" s="94">
        <v>20082.57</v>
      </c>
      <c r="N93" s="94">
        <v>20687</v>
      </c>
      <c r="O93" s="95">
        <v>20925</v>
      </c>
      <c r="P93" s="96">
        <v>22206</v>
      </c>
      <c r="Q93" s="96">
        <v>21426</v>
      </c>
      <c r="R93" s="96">
        <f t="shared" si="1"/>
        <v>252174.97</v>
      </c>
      <c r="S93" s="38"/>
    </row>
    <row r="94" spans="1:19" x14ac:dyDescent="0.2">
      <c r="A94" s="7">
        <v>85</v>
      </c>
      <c r="B94" s="8" t="s">
        <v>164</v>
      </c>
      <c r="C94" s="10" t="s">
        <v>141</v>
      </c>
      <c r="D94" s="10"/>
      <c r="E94" s="11">
        <v>252</v>
      </c>
      <c r="F94" s="91">
        <v>41552</v>
      </c>
      <c r="G94" s="92">
        <v>39779</v>
      </c>
      <c r="H94" s="93">
        <v>35234</v>
      </c>
      <c r="I94" s="93">
        <v>38113</v>
      </c>
      <c r="J94" s="121">
        <v>35157</v>
      </c>
      <c r="K94" s="93">
        <v>35056</v>
      </c>
      <c r="L94" s="93">
        <v>34680</v>
      </c>
      <c r="M94" s="94">
        <v>35115.69</v>
      </c>
      <c r="N94" s="94">
        <v>36768</v>
      </c>
      <c r="O94" s="95">
        <v>36667</v>
      </c>
      <c r="P94" s="96">
        <v>38906</v>
      </c>
      <c r="Q94" s="96">
        <v>40667</v>
      </c>
      <c r="R94" s="96">
        <f t="shared" si="1"/>
        <v>447694.69</v>
      </c>
      <c r="S94" s="38"/>
    </row>
    <row r="95" spans="1:19" x14ac:dyDescent="0.2">
      <c r="A95" s="7">
        <v>86</v>
      </c>
      <c r="B95" s="8" t="s">
        <v>142</v>
      </c>
      <c r="C95" s="10" t="s">
        <v>143</v>
      </c>
      <c r="D95" s="10"/>
      <c r="E95" s="11">
        <v>280</v>
      </c>
      <c r="F95" s="91">
        <v>39824</v>
      </c>
      <c r="G95" s="92">
        <v>37706</v>
      </c>
      <c r="H95" s="93">
        <v>36513</v>
      </c>
      <c r="I95" s="93">
        <v>37550.6</v>
      </c>
      <c r="J95" s="121">
        <v>35584</v>
      </c>
      <c r="K95" s="93">
        <v>33754</v>
      </c>
      <c r="L95" s="93">
        <v>33838</v>
      </c>
      <c r="M95" s="94">
        <v>34640.14</v>
      </c>
      <c r="N95" s="94">
        <v>34827</v>
      </c>
      <c r="O95" s="95">
        <v>39218</v>
      </c>
      <c r="P95" s="96">
        <v>37196</v>
      </c>
      <c r="Q95" s="96">
        <v>35429</v>
      </c>
      <c r="R95" s="96">
        <f t="shared" si="1"/>
        <v>436079.74</v>
      </c>
      <c r="S95" s="38"/>
    </row>
    <row r="96" spans="1:19" x14ac:dyDescent="0.2">
      <c r="A96" s="7">
        <v>87</v>
      </c>
      <c r="B96" s="8" t="s">
        <v>302</v>
      </c>
      <c r="C96" s="10" t="s">
        <v>145</v>
      </c>
      <c r="D96" s="10"/>
      <c r="E96" s="11">
        <v>281</v>
      </c>
      <c r="F96" s="91">
        <v>44472</v>
      </c>
      <c r="G96" s="92">
        <v>42947</v>
      </c>
      <c r="H96" s="93">
        <v>39177</v>
      </c>
      <c r="I96" s="93">
        <v>39907</v>
      </c>
      <c r="J96" s="121">
        <v>39368</v>
      </c>
      <c r="K96" s="93">
        <v>38089</v>
      </c>
      <c r="L96" s="93">
        <v>37964</v>
      </c>
      <c r="M96" s="94">
        <v>37576.76</v>
      </c>
      <c r="N96" s="94">
        <v>37582</v>
      </c>
      <c r="O96" s="95">
        <v>39815</v>
      </c>
      <c r="P96" s="96">
        <v>40787</v>
      </c>
      <c r="Q96" s="96">
        <v>39990</v>
      </c>
      <c r="R96" s="96">
        <f t="shared" si="1"/>
        <v>477674.76</v>
      </c>
      <c r="S96" s="38"/>
    </row>
    <row r="97" spans="1:19" x14ac:dyDescent="0.2">
      <c r="A97" s="7">
        <v>88</v>
      </c>
      <c r="B97" s="8" t="s">
        <v>146</v>
      </c>
      <c r="C97" s="10" t="s">
        <v>147</v>
      </c>
      <c r="D97" s="10"/>
      <c r="E97" s="11">
        <v>413</v>
      </c>
      <c r="F97" s="91">
        <v>74961</v>
      </c>
      <c r="G97" s="92">
        <v>72845</v>
      </c>
      <c r="H97" s="93">
        <v>64134</v>
      </c>
      <c r="I97" s="93">
        <v>69967</v>
      </c>
      <c r="J97" s="121">
        <v>62446</v>
      </c>
      <c r="K97" s="93">
        <v>60727</v>
      </c>
      <c r="L97" s="93">
        <v>60521</v>
      </c>
      <c r="M97" s="94">
        <v>60714</v>
      </c>
      <c r="N97" s="94">
        <v>63586</v>
      </c>
      <c r="O97" s="95">
        <v>67245</v>
      </c>
      <c r="P97" s="96">
        <v>71138</v>
      </c>
      <c r="Q97" s="96">
        <v>73728</v>
      </c>
      <c r="R97" s="96">
        <f t="shared" si="1"/>
        <v>802012</v>
      </c>
      <c r="S97" s="38"/>
    </row>
    <row r="98" spans="1:19" x14ac:dyDescent="0.2">
      <c r="A98" s="7">
        <v>89</v>
      </c>
      <c r="B98" s="8" t="s">
        <v>148</v>
      </c>
      <c r="C98" s="10" t="s">
        <v>195</v>
      </c>
      <c r="D98" s="10"/>
      <c r="E98" s="11">
        <v>275</v>
      </c>
      <c r="F98" s="91">
        <v>46721</v>
      </c>
      <c r="G98" s="92">
        <v>44795</v>
      </c>
      <c r="H98" s="93">
        <v>39554.6</v>
      </c>
      <c r="I98" s="93">
        <v>42597</v>
      </c>
      <c r="J98" s="121">
        <v>38514</v>
      </c>
      <c r="K98" s="93">
        <v>37751</v>
      </c>
      <c r="L98" s="93">
        <v>37591</v>
      </c>
      <c r="M98" s="94">
        <v>37667.129999999997</v>
      </c>
      <c r="N98" s="94">
        <v>37984</v>
      </c>
      <c r="O98" s="95">
        <v>39907</v>
      </c>
      <c r="P98" s="96">
        <v>42775</v>
      </c>
      <c r="Q98" s="96">
        <v>45145</v>
      </c>
      <c r="R98" s="96">
        <f t="shared" si="1"/>
        <v>491001.73</v>
      </c>
      <c r="S98" s="38"/>
    </row>
    <row r="99" spans="1:19" x14ac:dyDescent="0.2">
      <c r="A99" s="7">
        <v>90</v>
      </c>
      <c r="B99" s="8" t="s">
        <v>150</v>
      </c>
      <c r="C99" s="10" t="s">
        <v>151</v>
      </c>
      <c r="D99" s="10"/>
      <c r="E99" s="11">
        <v>203</v>
      </c>
      <c r="F99" s="91">
        <v>31179</v>
      </c>
      <c r="G99" s="92">
        <v>30235</v>
      </c>
      <c r="H99" s="93">
        <v>26639</v>
      </c>
      <c r="I99" s="93">
        <v>28595</v>
      </c>
      <c r="J99" s="121">
        <v>25883</v>
      </c>
      <c r="K99" s="93">
        <v>25174</v>
      </c>
      <c r="L99" s="93">
        <v>25415</v>
      </c>
      <c r="M99" s="94">
        <v>25942.82</v>
      </c>
      <c r="N99" s="94">
        <v>26449</v>
      </c>
      <c r="O99" s="95">
        <v>27317</v>
      </c>
      <c r="P99" s="96">
        <v>28835</v>
      </c>
      <c r="Q99" s="96">
        <v>27317</v>
      </c>
      <c r="R99" s="96">
        <f t="shared" si="1"/>
        <v>328980.82</v>
      </c>
      <c r="S99" s="38"/>
    </row>
    <row r="100" spans="1:19" x14ac:dyDescent="0.2">
      <c r="A100" s="7">
        <v>91</v>
      </c>
      <c r="B100" s="8" t="s">
        <v>152</v>
      </c>
      <c r="C100" s="10" t="s">
        <v>153</v>
      </c>
      <c r="D100" s="10"/>
      <c r="E100" s="11">
        <v>414</v>
      </c>
      <c r="F100" s="91">
        <v>72695</v>
      </c>
      <c r="G100" s="92">
        <v>70577</v>
      </c>
      <c r="H100" s="93">
        <v>62081</v>
      </c>
      <c r="I100" s="93">
        <v>66070</v>
      </c>
      <c r="J100" s="121">
        <v>60646</v>
      </c>
      <c r="K100" s="93">
        <v>58148</v>
      </c>
      <c r="L100" s="93">
        <v>59153</v>
      </c>
      <c r="M100" s="94">
        <v>60768</v>
      </c>
      <c r="N100" s="94">
        <v>62154</v>
      </c>
      <c r="O100" s="95">
        <v>68078</v>
      </c>
      <c r="P100" s="96">
        <v>72768</v>
      </c>
      <c r="Q100" s="96">
        <v>72736</v>
      </c>
      <c r="R100" s="96">
        <f t="shared" si="1"/>
        <v>785874</v>
      </c>
      <c r="S100" s="38"/>
    </row>
    <row r="101" spans="1:19" x14ac:dyDescent="0.2">
      <c r="A101" s="7">
        <v>92</v>
      </c>
      <c r="B101" s="21" t="s">
        <v>154</v>
      </c>
      <c r="C101" s="16" t="s">
        <v>155</v>
      </c>
      <c r="D101" s="16"/>
      <c r="E101" s="17">
        <v>280</v>
      </c>
      <c r="F101" s="91">
        <v>42688</v>
      </c>
      <c r="G101" s="92">
        <v>40343</v>
      </c>
      <c r="H101" s="93">
        <v>37717</v>
      </c>
      <c r="I101" s="93">
        <v>39343</v>
      </c>
      <c r="J101" s="121">
        <v>36814</v>
      </c>
      <c r="K101" s="93">
        <v>34640</v>
      </c>
      <c r="L101" s="93">
        <v>34761</v>
      </c>
      <c r="M101" s="94">
        <v>35078.54</v>
      </c>
      <c r="N101" s="94">
        <v>36227</v>
      </c>
      <c r="O101" s="95">
        <v>37266</v>
      </c>
      <c r="P101" s="96">
        <v>39023</v>
      </c>
      <c r="Q101" s="96">
        <v>38706</v>
      </c>
      <c r="R101" s="96">
        <f t="shared" si="1"/>
        <v>452606.54</v>
      </c>
      <c r="S101" s="38"/>
    </row>
    <row r="102" spans="1:19" ht="14.25" x14ac:dyDescent="0.2">
      <c r="A102" s="7"/>
      <c r="B102" s="60" t="s">
        <v>227</v>
      </c>
      <c r="C102" s="61"/>
      <c r="D102" s="78" t="s">
        <v>294</v>
      </c>
      <c r="E102" s="62">
        <f>E10+E11+E17+E20+E21+E22+E23+E24+E25+E34+E35+E36+E37+E42+E48+E61+E67+E69+E74+E75+E76+E77+E78+E82</f>
        <v>3818</v>
      </c>
      <c r="F102" s="106">
        <f t="shared" ref="F102:Q102" si="2">F10+F11+F17+F20+F21+F22+F23+F24+F25+F34+F35+F36+F37+F42+F48+F61+F67+F69+F70+F71+F72+F73+F74+F75+F76+F77+F78+F82</f>
        <v>1148703.6499999999</v>
      </c>
      <c r="G102" s="106">
        <f t="shared" si="2"/>
        <v>1147719</v>
      </c>
      <c r="H102" s="106">
        <f t="shared" si="2"/>
        <v>998392.77</v>
      </c>
      <c r="I102" s="106">
        <f t="shared" si="2"/>
        <v>1040333.84</v>
      </c>
      <c r="J102" s="106">
        <f t="shared" si="2"/>
        <v>937119</v>
      </c>
      <c r="K102" s="106">
        <f t="shared" si="2"/>
        <v>900090</v>
      </c>
      <c r="L102" s="106">
        <f t="shared" si="2"/>
        <v>891656</v>
      </c>
      <c r="M102" s="106">
        <f t="shared" si="2"/>
        <v>908926.51000000013</v>
      </c>
      <c r="N102" s="106">
        <f t="shared" si="2"/>
        <v>952096</v>
      </c>
      <c r="O102" s="106">
        <f t="shared" si="2"/>
        <v>987999</v>
      </c>
      <c r="P102" s="106">
        <f t="shared" si="2"/>
        <v>1039663</v>
      </c>
      <c r="Q102" s="106">
        <f t="shared" si="2"/>
        <v>1045130</v>
      </c>
      <c r="R102" s="106">
        <f t="shared" ref="R102" si="3">R10+R11+R17+R20+R21+R22+R23+R24+R25+R34+R35+R36+R37+R42+R48+R61+R67+R69+R70+R71+R72+R73+R74+R75+R76+R77+R78+R82</f>
        <v>11997828.77</v>
      </c>
      <c r="S102" s="38"/>
    </row>
    <row r="103" spans="1:19" ht="14.25" x14ac:dyDescent="0.2">
      <c r="A103" s="25"/>
      <c r="B103" s="43" t="s">
        <v>200</v>
      </c>
      <c r="C103" s="27"/>
      <c r="D103" s="27"/>
      <c r="E103" s="27"/>
      <c r="F103" s="107">
        <f>SUM(F10:F101)</f>
        <v>3650522.6500000004</v>
      </c>
      <c r="G103" s="107">
        <f>SUM(G10:G101)</f>
        <v>3576756</v>
      </c>
      <c r="H103" s="107">
        <f>SUM(H10:H101)</f>
        <v>3151930.18</v>
      </c>
      <c r="I103" s="107">
        <f>SUM(I10:I101)</f>
        <v>3332138.86</v>
      </c>
      <c r="J103" s="107">
        <f>SUM(J10:J101)</f>
        <v>3041950</v>
      </c>
      <c r="K103" s="108">
        <f t="shared" ref="K103:R103" si="4">SUM(K10:K101)</f>
        <v>2952590</v>
      </c>
      <c r="L103" s="108">
        <f t="shared" si="4"/>
        <v>2975131</v>
      </c>
      <c r="M103" s="108">
        <f>SUM(M10:M101)</f>
        <v>3000646.03</v>
      </c>
      <c r="N103" s="108">
        <f t="shared" si="4"/>
        <v>3085820</v>
      </c>
      <c r="O103" s="108">
        <f t="shared" si="4"/>
        <v>3220280</v>
      </c>
      <c r="P103" s="108">
        <f t="shared" si="4"/>
        <v>3403992</v>
      </c>
      <c r="Q103" s="108">
        <f t="shared" si="4"/>
        <v>3382057</v>
      </c>
      <c r="R103" s="108">
        <f t="shared" si="4"/>
        <v>38773813.719999991</v>
      </c>
      <c r="S103" s="38"/>
    </row>
    <row r="104" spans="1:19" ht="15" hidden="1" x14ac:dyDescent="0.2">
      <c r="A104" s="48"/>
      <c r="B104" s="47" t="s">
        <v>204</v>
      </c>
      <c r="C104" s="47"/>
      <c r="D104" s="49"/>
      <c r="E104" s="49"/>
      <c r="F104" s="109">
        <v>11742142.380000001</v>
      </c>
      <c r="G104" s="110">
        <v>11508464.48</v>
      </c>
      <c r="H104" s="109">
        <v>10065602.939999999</v>
      </c>
      <c r="I104" s="111">
        <v>10715530.1</v>
      </c>
      <c r="J104" s="111">
        <v>9544513.2100000009</v>
      </c>
      <c r="K104" s="111">
        <v>9247443.7599999998</v>
      </c>
      <c r="L104" s="111">
        <v>9761885.7300000004</v>
      </c>
      <c r="M104" s="112">
        <v>9785874.9600000009</v>
      </c>
      <c r="N104" s="112">
        <v>10170247.23</v>
      </c>
      <c r="O104" s="112">
        <v>10717149.27</v>
      </c>
      <c r="P104" s="111">
        <v>11385901.68</v>
      </c>
      <c r="Q104" s="111"/>
      <c r="R104" s="113">
        <f>SUM(F104:Q104)</f>
        <v>114644755.74000001</v>
      </c>
    </row>
    <row r="105" spans="1:19" ht="15" x14ac:dyDescent="0.2">
      <c r="B105" s="23"/>
      <c r="F105">
        <v>2.73</v>
      </c>
      <c r="G105" s="123">
        <v>2.7263500000000001</v>
      </c>
      <c r="H105" s="136">
        <v>2.7291799999999999</v>
      </c>
      <c r="I105" s="137">
        <v>2.7353299999999998</v>
      </c>
      <c r="J105" s="137">
        <v>2.73854</v>
      </c>
      <c r="K105" s="138">
        <v>2.74</v>
      </c>
      <c r="L105" s="138">
        <v>2.8504399999999999</v>
      </c>
      <c r="M105" s="138">
        <v>2.8426900000000002</v>
      </c>
      <c r="N105" s="138">
        <v>2.8350399999999998</v>
      </c>
      <c r="O105" s="138">
        <v>2.83894</v>
      </c>
      <c r="P105" s="138">
        <v>2.84</v>
      </c>
      <c r="Q105" s="50"/>
    </row>
    <row r="106" spans="1:19" ht="15" x14ac:dyDescent="0.2">
      <c r="B106" s="23"/>
      <c r="H106" s="14"/>
      <c r="I106" s="76"/>
      <c r="J106" s="76"/>
      <c r="K106" s="76"/>
      <c r="L106" s="84"/>
      <c r="M106" s="84"/>
      <c r="N106" s="84"/>
      <c r="O106" s="76"/>
      <c r="P106" s="76"/>
      <c r="Q106" s="76"/>
      <c r="R106" s="14"/>
    </row>
    <row r="107" spans="1:19" x14ac:dyDescent="0.2"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9" ht="14.25" x14ac:dyDescent="0.2">
      <c r="E108" s="14"/>
      <c r="F108" s="14"/>
      <c r="H108" s="14"/>
      <c r="I108" s="77"/>
      <c r="J108" s="77"/>
      <c r="K108" s="77"/>
      <c r="L108" s="77"/>
      <c r="M108" s="77"/>
      <c r="N108" s="77"/>
      <c r="O108" s="77"/>
      <c r="P108" s="77"/>
      <c r="Q108" s="77"/>
      <c r="R108" s="14"/>
    </row>
    <row r="109" spans="1:19" x14ac:dyDescent="0.2"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9" x14ac:dyDescent="0.2"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</sheetData>
  <mergeCells count="18">
    <mergeCell ref="P7:P9"/>
    <mergeCell ref="M7:M9"/>
    <mergeCell ref="N7:N9"/>
    <mergeCell ref="F7:F9"/>
    <mergeCell ref="R7:R9"/>
    <mergeCell ref="L7:L9"/>
    <mergeCell ref="I7:I9"/>
    <mergeCell ref="J7:J9"/>
    <mergeCell ref="Q7:Q9"/>
    <mergeCell ref="K7:K9"/>
    <mergeCell ref="O7:O9"/>
    <mergeCell ref="A7:A9"/>
    <mergeCell ref="B7:B9"/>
    <mergeCell ref="C7:C9"/>
    <mergeCell ref="H7:H9"/>
    <mergeCell ref="D7:D9"/>
    <mergeCell ref="E7:E9"/>
    <mergeCell ref="G7:G9"/>
  </mergeCells>
  <phoneticPr fontId="2" type="noConversion"/>
  <pageMargins left="0.35433070866141736" right="0.15748031496062992" top="0.39370078740157483" bottom="0.59055118110236227" header="0.11811023622047245" footer="0.11811023622047245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2:Q107"/>
  <sheetViews>
    <sheetView topLeftCell="C1" zoomScaleNormal="100" workbookViewId="0">
      <pane xSplit="2" ySplit="6" topLeftCell="G89" activePane="bottomRight" state="frozen"/>
      <selection activeCell="C1" sqref="C1"/>
      <selection pane="topRight" activeCell="E1" sqref="E1"/>
      <selection pane="bottomLeft" activeCell="C7" sqref="C7"/>
      <selection pane="bottomRight" activeCell="C101" sqref="A101:XFD101"/>
    </sheetView>
  </sheetViews>
  <sheetFormatPr defaultRowHeight="12.75" x14ac:dyDescent="0.2"/>
  <cols>
    <col min="3" max="3" width="16.42578125" customWidth="1"/>
    <col min="4" max="4" width="11.28515625" customWidth="1"/>
    <col min="5" max="5" width="12.7109375" customWidth="1"/>
    <col min="6" max="6" width="13.140625" customWidth="1"/>
    <col min="7" max="7" width="12.85546875" customWidth="1"/>
    <col min="8" max="8" width="13.28515625" customWidth="1"/>
    <col min="9" max="10" width="13" customWidth="1"/>
    <col min="11" max="11" width="13.85546875" customWidth="1"/>
    <col min="12" max="12" width="13.140625" customWidth="1"/>
    <col min="13" max="13" width="13" customWidth="1"/>
    <col min="14" max="14" width="13.42578125" customWidth="1"/>
    <col min="15" max="15" width="11.85546875" customWidth="1"/>
    <col min="16" max="16" width="12.85546875" customWidth="1"/>
    <col min="17" max="17" width="14" customWidth="1"/>
  </cols>
  <sheetData>
    <row r="2" spans="2:17" ht="15.75" x14ac:dyDescent="0.25">
      <c r="C2" s="3" t="s">
        <v>289</v>
      </c>
    </row>
    <row r="3" spans="2:17" ht="15.75" x14ac:dyDescent="0.25">
      <c r="B3" s="23"/>
      <c r="C3" s="40"/>
      <c r="D3" s="1"/>
      <c r="E3" s="83"/>
      <c r="J3" t="s">
        <v>290</v>
      </c>
      <c r="K3" s="143" t="s">
        <v>305</v>
      </c>
      <c r="L3" s="144"/>
      <c r="M3" s="145" t="s">
        <v>307</v>
      </c>
      <c r="N3" s="146"/>
      <c r="O3" s="146"/>
      <c r="P3" s="146"/>
    </row>
    <row r="4" spans="2:17" ht="12.75" customHeight="1" x14ac:dyDescent="0.2">
      <c r="B4" s="177" t="s">
        <v>0</v>
      </c>
      <c r="C4" s="179" t="s">
        <v>1</v>
      </c>
      <c r="D4" s="182" t="s">
        <v>2</v>
      </c>
      <c r="E4" s="192" t="s">
        <v>217</v>
      </c>
      <c r="F4" s="192" t="s">
        <v>218</v>
      </c>
      <c r="G4" s="192" t="s">
        <v>221</v>
      </c>
      <c r="H4" s="192" t="s">
        <v>222</v>
      </c>
      <c r="I4" s="192" t="s">
        <v>223</v>
      </c>
      <c r="J4" s="192" t="s">
        <v>224</v>
      </c>
      <c r="K4" s="192" t="s">
        <v>225</v>
      </c>
      <c r="L4" s="192" t="s">
        <v>226</v>
      </c>
      <c r="M4" s="192" t="s">
        <v>219</v>
      </c>
      <c r="N4" s="192" t="s">
        <v>228</v>
      </c>
      <c r="O4" s="192" t="s">
        <v>231</v>
      </c>
      <c r="P4" s="192" t="s">
        <v>233</v>
      </c>
      <c r="Q4" s="198" t="s">
        <v>234</v>
      </c>
    </row>
    <row r="5" spans="2:17" x14ac:dyDescent="0.2">
      <c r="B5" s="178"/>
      <c r="C5" s="180"/>
      <c r="D5" s="18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9"/>
    </row>
    <row r="6" spans="2:17" x14ac:dyDescent="0.2">
      <c r="B6" s="178"/>
      <c r="C6" s="181"/>
      <c r="D6" s="18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200"/>
    </row>
    <row r="7" spans="2:17" x14ac:dyDescent="0.2">
      <c r="B7" s="7">
        <v>1</v>
      </c>
      <c r="C7" s="8" t="s">
        <v>4</v>
      </c>
      <c r="D7" s="10" t="s">
        <v>5</v>
      </c>
      <c r="E7" s="93">
        <v>913.5920000000001</v>
      </c>
      <c r="F7" s="114">
        <v>907.08199999999999</v>
      </c>
      <c r="G7" s="93">
        <v>783.55200000000002</v>
      </c>
      <c r="H7" s="93">
        <v>857.952</v>
      </c>
      <c r="I7" s="34">
        <v>866.29200000000003</v>
      </c>
      <c r="J7" s="130">
        <v>830.26199999999994</v>
      </c>
      <c r="K7" s="130">
        <v>851.06200000000001</v>
      </c>
      <c r="L7" s="130">
        <v>958.94200000000001</v>
      </c>
      <c r="M7" s="130">
        <v>913.31200000000001</v>
      </c>
      <c r="N7" s="130">
        <v>876.67200000000003</v>
      </c>
      <c r="O7" s="130">
        <v>914.13199999999995</v>
      </c>
      <c r="P7" s="93">
        <v>813.3420000000001</v>
      </c>
      <c r="Q7" s="96">
        <f>SUM(E7:P7)</f>
        <v>10486.194</v>
      </c>
    </row>
    <row r="8" spans="2:17" x14ac:dyDescent="0.2">
      <c r="B8" s="7">
        <v>2</v>
      </c>
      <c r="C8" s="8" t="s">
        <v>6</v>
      </c>
      <c r="D8" s="10" t="s">
        <v>7</v>
      </c>
      <c r="E8" s="93">
        <v>991.37400000000002</v>
      </c>
      <c r="F8" s="114">
        <v>919.26400000000001</v>
      </c>
      <c r="G8" s="93">
        <v>821.17399999999998</v>
      </c>
      <c r="H8" s="93">
        <v>910.49399999999991</v>
      </c>
      <c r="I8" s="34">
        <v>860.51400000000001</v>
      </c>
      <c r="J8" s="130">
        <v>880.75400000000002</v>
      </c>
      <c r="K8" s="130">
        <v>883.17399999999998</v>
      </c>
      <c r="L8" s="130">
        <v>841.0440000000001</v>
      </c>
      <c r="M8" s="130">
        <v>880.62400000000002</v>
      </c>
      <c r="N8" s="130">
        <v>882.26400000000001</v>
      </c>
      <c r="O8" s="130">
        <v>953.00400000000002</v>
      </c>
      <c r="P8" s="93">
        <v>856.88400000000001</v>
      </c>
      <c r="Q8" s="96">
        <f t="shared" ref="Q8:Q75" si="0">SUM(E8:P8)</f>
        <v>10680.567999999999</v>
      </c>
    </row>
    <row r="9" spans="2:17" x14ac:dyDescent="0.2">
      <c r="B9" s="7">
        <v>3</v>
      </c>
      <c r="C9" s="8" t="s">
        <v>8</v>
      </c>
      <c r="D9" s="10" t="s">
        <v>9</v>
      </c>
      <c r="E9" s="93">
        <v>763.572</v>
      </c>
      <c r="F9" s="114">
        <v>765.36200000000008</v>
      </c>
      <c r="G9" s="93">
        <v>683.90200000000004</v>
      </c>
      <c r="H9" s="93">
        <v>766.59199999999998</v>
      </c>
      <c r="I9" s="34">
        <v>708.14200000000005</v>
      </c>
      <c r="J9" s="130">
        <v>745.86200000000008</v>
      </c>
      <c r="K9" s="130">
        <v>738.36200000000008</v>
      </c>
      <c r="L9" s="130">
        <v>1014.312</v>
      </c>
      <c r="M9" s="130">
        <v>795.02199999999993</v>
      </c>
      <c r="N9" s="130">
        <v>805.28199999999993</v>
      </c>
      <c r="O9" s="130">
        <v>780.22199999999998</v>
      </c>
      <c r="P9" s="93">
        <v>750.96199999999999</v>
      </c>
      <c r="Q9" s="96">
        <f t="shared" si="0"/>
        <v>9317.594000000001</v>
      </c>
    </row>
    <row r="10" spans="2:17" x14ac:dyDescent="0.2">
      <c r="B10" s="7">
        <v>5</v>
      </c>
      <c r="C10" s="8" t="s">
        <v>10</v>
      </c>
      <c r="D10" s="10" t="s">
        <v>205</v>
      </c>
      <c r="E10" s="93">
        <v>4010.3829999999998</v>
      </c>
      <c r="F10" s="114">
        <v>4077.2629999999999</v>
      </c>
      <c r="G10" s="93">
        <v>3574.6329999999998</v>
      </c>
      <c r="H10" s="93">
        <v>4316.9230000000007</v>
      </c>
      <c r="I10" s="34">
        <v>3898.0029999999997</v>
      </c>
      <c r="J10" s="130">
        <v>3863.163</v>
      </c>
      <c r="K10" s="130">
        <v>3845.223</v>
      </c>
      <c r="L10" s="130">
        <v>3723.6729999999998</v>
      </c>
      <c r="M10" s="130">
        <v>3955.8029999999999</v>
      </c>
      <c r="N10" s="130">
        <v>3935.5929999999998</v>
      </c>
      <c r="O10" s="130">
        <v>4228.7529999999997</v>
      </c>
      <c r="P10" s="93">
        <v>3899.953</v>
      </c>
      <c r="Q10" s="96">
        <f t="shared" si="0"/>
        <v>47329.365999999995</v>
      </c>
    </row>
    <row r="11" spans="2:17" x14ac:dyDescent="0.2">
      <c r="B11" s="7">
        <v>6</v>
      </c>
      <c r="C11" s="8" t="s">
        <v>12</v>
      </c>
      <c r="D11" s="10" t="s">
        <v>13</v>
      </c>
      <c r="E11" s="93">
        <v>688.18599999999992</v>
      </c>
      <c r="F11" s="114">
        <v>739.71599999999989</v>
      </c>
      <c r="G11" s="93">
        <v>672.19599999999991</v>
      </c>
      <c r="H11" s="93">
        <v>739.15599999999995</v>
      </c>
      <c r="I11" s="34">
        <v>653.74599999999998</v>
      </c>
      <c r="J11" s="130">
        <v>652.30600000000004</v>
      </c>
      <c r="K11" s="130">
        <v>755.66599999999994</v>
      </c>
      <c r="L11" s="130">
        <v>785.38600000000008</v>
      </c>
      <c r="M11" s="130">
        <v>804.2059999999999</v>
      </c>
      <c r="N11" s="130">
        <v>639.68600000000004</v>
      </c>
      <c r="O11" s="130">
        <v>713.00599999999997</v>
      </c>
      <c r="P11" s="93">
        <v>668.88599999999997</v>
      </c>
      <c r="Q11" s="96">
        <f t="shared" si="0"/>
        <v>8512.1420000000016</v>
      </c>
    </row>
    <row r="12" spans="2:17" x14ac:dyDescent="0.2">
      <c r="B12" s="7">
        <v>7</v>
      </c>
      <c r="C12" s="8" t="s">
        <v>14</v>
      </c>
      <c r="D12" s="10" t="s">
        <v>15</v>
      </c>
      <c r="E12" s="93">
        <v>813.85599999999999</v>
      </c>
      <c r="F12" s="114">
        <v>752.30600000000004</v>
      </c>
      <c r="G12" s="93">
        <v>688.596</v>
      </c>
      <c r="H12" s="93">
        <v>790.33600000000001</v>
      </c>
      <c r="I12" s="34">
        <v>754.77600000000007</v>
      </c>
      <c r="J12" s="130">
        <v>740.89599999999996</v>
      </c>
      <c r="K12" s="130">
        <v>709.14599999999996</v>
      </c>
      <c r="L12" s="130">
        <v>717.61599999999999</v>
      </c>
      <c r="M12" s="130">
        <v>804.17599999999993</v>
      </c>
      <c r="N12" s="130">
        <v>820.37599999999998</v>
      </c>
      <c r="O12" s="130">
        <v>770.51599999999996</v>
      </c>
      <c r="P12" s="93">
        <v>707.61599999999999</v>
      </c>
      <c r="Q12" s="96">
        <f t="shared" si="0"/>
        <v>9070.2119999999995</v>
      </c>
    </row>
    <row r="13" spans="2:17" x14ac:dyDescent="0.2">
      <c r="B13" s="7">
        <v>8</v>
      </c>
      <c r="C13" s="8" t="s">
        <v>198</v>
      </c>
      <c r="D13" s="10" t="s">
        <v>16</v>
      </c>
      <c r="E13" s="93">
        <v>4240.3980000000001</v>
      </c>
      <c r="F13" s="114">
        <v>4153.3279999999995</v>
      </c>
      <c r="G13" s="93">
        <v>3694.6779999999999</v>
      </c>
      <c r="H13" s="93">
        <v>4195.6480000000001</v>
      </c>
      <c r="I13" s="34">
        <v>3909.248</v>
      </c>
      <c r="J13" s="130">
        <v>4081.7979999999998</v>
      </c>
      <c r="K13" s="130">
        <v>3929.1980000000003</v>
      </c>
      <c r="L13" s="130">
        <v>4064.9780000000001</v>
      </c>
      <c r="M13" s="130">
        <v>4156.0079999999998</v>
      </c>
      <c r="N13" s="130">
        <v>4055.0280000000002</v>
      </c>
      <c r="O13" s="130">
        <v>3997.3679999999999</v>
      </c>
      <c r="P13" s="93">
        <v>3793.8580000000002</v>
      </c>
      <c r="Q13" s="96">
        <f t="shared" si="0"/>
        <v>48271.536</v>
      </c>
    </row>
    <row r="14" spans="2:17" x14ac:dyDescent="0.2">
      <c r="B14" s="7">
        <v>9</v>
      </c>
      <c r="C14" s="8" t="s">
        <v>17</v>
      </c>
      <c r="D14" s="10" t="s">
        <v>18</v>
      </c>
      <c r="E14" s="93">
        <v>1036.172</v>
      </c>
      <c r="F14" s="114">
        <v>934.0920000000001</v>
      </c>
      <c r="G14" s="93">
        <v>837.05200000000002</v>
      </c>
      <c r="H14" s="93">
        <v>963.13200000000006</v>
      </c>
      <c r="I14" s="34">
        <v>886.28200000000004</v>
      </c>
      <c r="J14" s="130">
        <v>904.0920000000001</v>
      </c>
      <c r="K14" s="130">
        <v>824.21199999999999</v>
      </c>
      <c r="L14" s="130">
        <v>867.41200000000003</v>
      </c>
      <c r="M14" s="130">
        <v>911.58200000000011</v>
      </c>
      <c r="N14" s="130">
        <v>927.28200000000004</v>
      </c>
      <c r="O14" s="130">
        <v>943.58200000000011</v>
      </c>
      <c r="P14" s="93">
        <v>873.35200000000009</v>
      </c>
      <c r="Q14" s="96">
        <f t="shared" si="0"/>
        <v>10908.244000000001</v>
      </c>
    </row>
    <row r="15" spans="2:17" x14ac:dyDescent="0.2">
      <c r="B15" s="7">
        <v>10</v>
      </c>
      <c r="C15" s="8" t="s">
        <v>19</v>
      </c>
      <c r="D15" s="10" t="s">
        <v>20</v>
      </c>
      <c r="E15" s="93">
        <v>876.97799999999995</v>
      </c>
      <c r="F15" s="114">
        <v>868.95799999999997</v>
      </c>
      <c r="G15" s="93">
        <v>876.36799999999994</v>
      </c>
      <c r="H15" s="93">
        <v>869.34799999999996</v>
      </c>
      <c r="I15" s="34">
        <v>845.95800000000008</v>
      </c>
      <c r="J15" s="130">
        <v>830.28800000000001</v>
      </c>
      <c r="K15" s="130">
        <v>853.69800000000009</v>
      </c>
      <c r="L15" s="130">
        <v>899.38800000000003</v>
      </c>
      <c r="M15" s="130">
        <v>933.77800000000002</v>
      </c>
      <c r="N15" s="130">
        <v>904.22800000000007</v>
      </c>
      <c r="O15" s="130">
        <v>911.72800000000007</v>
      </c>
      <c r="P15" s="93">
        <v>806.49800000000005</v>
      </c>
      <c r="Q15" s="96">
        <f t="shared" si="0"/>
        <v>10477.216</v>
      </c>
    </row>
    <row r="16" spans="2:17" x14ac:dyDescent="0.2">
      <c r="B16" s="7">
        <v>11</v>
      </c>
      <c r="C16" s="8" t="s">
        <v>21</v>
      </c>
      <c r="D16" s="10" t="s">
        <v>22</v>
      </c>
      <c r="E16" s="93">
        <v>1347.124</v>
      </c>
      <c r="F16" s="114">
        <v>1283.644</v>
      </c>
      <c r="G16" s="93">
        <v>1121.5540000000001</v>
      </c>
      <c r="H16" s="93">
        <v>1315.374</v>
      </c>
      <c r="I16" s="34">
        <v>1269.104</v>
      </c>
      <c r="J16" s="130">
        <v>1290.364</v>
      </c>
      <c r="K16" s="130">
        <v>1179.2840000000001</v>
      </c>
      <c r="L16" s="130">
        <v>1271.3040000000001</v>
      </c>
      <c r="M16" s="130">
        <v>1309.914</v>
      </c>
      <c r="N16" s="130">
        <v>1286.7539999999999</v>
      </c>
      <c r="O16" s="130">
        <v>1195.174</v>
      </c>
      <c r="P16" s="93">
        <v>1100.0140000000001</v>
      </c>
      <c r="Q16" s="96">
        <f t="shared" si="0"/>
        <v>14969.608</v>
      </c>
    </row>
    <row r="17" spans="2:17" x14ac:dyDescent="0.2">
      <c r="B17" s="7">
        <v>13</v>
      </c>
      <c r="C17" s="8" t="s">
        <v>23</v>
      </c>
      <c r="D17" s="10" t="s">
        <v>24</v>
      </c>
      <c r="E17" s="93">
        <v>926.40000000000009</v>
      </c>
      <c r="F17" s="114">
        <v>915.31</v>
      </c>
      <c r="G17" s="93">
        <v>899.33</v>
      </c>
      <c r="H17" s="93">
        <v>787.22</v>
      </c>
      <c r="I17" s="34">
        <v>839.75</v>
      </c>
      <c r="J17" s="130">
        <v>835.46</v>
      </c>
      <c r="K17" s="130">
        <v>815.90000000000009</v>
      </c>
      <c r="L17" s="130">
        <v>855.58</v>
      </c>
      <c r="M17" s="130">
        <v>902.81999999999994</v>
      </c>
      <c r="N17" s="130">
        <v>868.98</v>
      </c>
      <c r="O17" s="130">
        <v>852.71</v>
      </c>
      <c r="P17" s="93">
        <v>786.25</v>
      </c>
      <c r="Q17" s="96">
        <f t="shared" si="0"/>
        <v>10285.709999999999</v>
      </c>
    </row>
    <row r="18" spans="2:17" x14ac:dyDescent="0.2">
      <c r="B18" s="7">
        <v>14</v>
      </c>
      <c r="C18" s="8" t="s">
        <v>174</v>
      </c>
      <c r="D18" s="10" t="s">
        <v>166</v>
      </c>
      <c r="E18" s="93">
        <v>695.86200000000008</v>
      </c>
      <c r="F18" s="93">
        <v>685.14200000000005</v>
      </c>
      <c r="G18" s="93">
        <v>628.51199999999994</v>
      </c>
      <c r="H18" s="93">
        <v>678.36200000000008</v>
      </c>
      <c r="I18" s="34">
        <v>638.47199999999998</v>
      </c>
      <c r="J18" s="130">
        <v>625.15200000000004</v>
      </c>
      <c r="K18" s="130">
        <v>677.80200000000002</v>
      </c>
      <c r="L18" s="130">
        <v>693.17200000000014</v>
      </c>
      <c r="M18" s="130">
        <v>657.42200000000003</v>
      </c>
      <c r="N18" s="130">
        <v>645.43200000000002</v>
      </c>
      <c r="O18" s="130">
        <v>687.54200000000003</v>
      </c>
      <c r="P18" s="93">
        <v>671.81200000000001</v>
      </c>
      <c r="Q18" s="96">
        <f t="shared" si="0"/>
        <v>7984.6840000000011</v>
      </c>
    </row>
    <row r="19" spans="2:17" x14ac:dyDescent="0.2">
      <c r="B19" s="7">
        <v>15</v>
      </c>
      <c r="C19" s="8" t="s">
        <v>181</v>
      </c>
      <c r="D19" s="10" t="s">
        <v>167</v>
      </c>
      <c r="E19" s="93">
        <v>689.56399999999996</v>
      </c>
      <c r="F19" s="93">
        <v>653.67399999999998</v>
      </c>
      <c r="G19" s="93">
        <v>588.55399999999997</v>
      </c>
      <c r="H19" s="93">
        <v>638.07399999999996</v>
      </c>
      <c r="I19" s="34">
        <v>627.97400000000005</v>
      </c>
      <c r="J19" s="130">
        <v>689.54399999999998</v>
      </c>
      <c r="K19" s="130">
        <v>964.43399999999997</v>
      </c>
      <c r="L19" s="130">
        <v>667.39400000000001</v>
      </c>
      <c r="M19" s="130">
        <v>798.46400000000006</v>
      </c>
      <c r="N19" s="130">
        <v>675.16399999999999</v>
      </c>
      <c r="O19" s="130">
        <v>690.08399999999995</v>
      </c>
      <c r="P19" s="93">
        <v>628.79399999999998</v>
      </c>
      <c r="Q19" s="96">
        <f t="shared" si="0"/>
        <v>8311.7180000000008</v>
      </c>
    </row>
    <row r="20" spans="2:17" x14ac:dyDescent="0.2">
      <c r="B20" s="7">
        <v>16</v>
      </c>
      <c r="C20" s="8" t="s">
        <v>25</v>
      </c>
      <c r="D20" s="10" t="s">
        <v>26</v>
      </c>
      <c r="E20" s="93">
        <v>532.47</v>
      </c>
      <c r="F20" s="93">
        <v>517.12</v>
      </c>
      <c r="G20" s="93">
        <v>473.78999999999996</v>
      </c>
      <c r="H20" s="93">
        <v>589.70000000000005</v>
      </c>
      <c r="I20" s="34">
        <v>533.55999999999995</v>
      </c>
      <c r="J20" s="130">
        <v>526.46</v>
      </c>
      <c r="K20" s="130">
        <v>505.78</v>
      </c>
      <c r="L20" s="130">
        <v>474.51000000000005</v>
      </c>
      <c r="M20" s="130">
        <v>536.59</v>
      </c>
      <c r="N20" s="130">
        <v>561.55999999999995</v>
      </c>
      <c r="O20" s="130">
        <v>491.33000000000004</v>
      </c>
      <c r="P20" s="93">
        <v>518.64</v>
      </c>
      <c r="Q20" s="96">
        <f t="shared" si="0"/>
        <v>6261.5100000000011</v>
      </c>
    </row>
    <row r="21" spans="2:17" x14ac:dyDescent="0.2">
      <c r="B21" s="7">
        <v>17</v>
      </c>
      <c r="C21" s="8" t="s">
        <v>182</v>
      </c>
      <c r="D21" s="10" t="s">
        <v>27</v>
      </c>
      <c r="E21" s="93">
        <v>734</v>
      </c>
      <c r="F21" s="93">
        <v>690</v>
      </c>
      <c r="G21" s="93">
        <v>643</v>
      </c>
      <c r="H21" s="93">
        <v>719</v>
      </c>
      <c r="I21" s="34">
        <v>699</v>
      </c>
      <c r="J21" s="130">
        <v>723</v>
      </c>
      <c r="K21" s="130">
        <v>761</v>
      </c>
      <c r="L21" s="130">
        <v>761</v>
      </c>
      <c r="M21" s="130">
        <v>760</v>
      </c>
      <c r="N21" s="130">
        <v>709</v>
      </c>
      <c r="O21" s="130">
        <v>733</v>
      </c>
      <c r="P21" s="93">
        <v>693</v>
      </c>
      <c r="Q21" s="96">
        <f t="shared" si="0"/>
        <v>8625</v>
      </c>
    </row>
    <row r="22" spans="2:17" x14ac:dyDescent="0.2">
      <c r="B22" s="7">
        <v>18.190000000000001</v>
      </c>
      <c r="C22" s="8" t="s">
        <v>183</v>
      </c>
      <c r="D22" s="10" t="s">
        <v>28</v>
      </c>
      <c r="E22" s="93">
        <v>741</v>
      </c>
      <c r="F22" s="93">
        <v>674</v>
      </c>
      <c r="G22" s="93">
        <v>627</v>
      </c>
      <c r="H22" s="93">
        <v>712</v>
      </c>
      <c r="I22" s="34">
        <v>710</v>
      </c>
      <c r="J22" s="130">
        <v>698</v>
      </c>
      <c r="K22" s="130">
        <v>741</v>
      </c>
      <c r="L22" s="130">
        <v>775</v>
      </c>
      <c r="M22" s="130">
        <v>793</v>
      </c>
      <c r="N22" s="130">
        <v>737</v>
      </c>
      <c r="O22" s="130">
        <v>738</v>
      </c>
      <c r="P22" s="93">
        <v>690</v>
      </c>
      <c r="Q22" s="96">
        <f t="shared" si="0"/>
        <v>8636</v>
      </c>
    </row>
    <row r="23" spans="2:17" x14ac:dyDescent="0.2">
      <c r="B23" s="7">
        <v>20</v>
      </c>
      <c r="C23" s="8" t="s">
        <v>32</v>
      </c>
      <c r="D23" s="10" t="s">
        <v>33</v>
      </c>
      <c r="E23" s="93">
        <v>3989.3539999999998</v>
      </c>
      <c r="F23" s="93">
        <v>3613.634</v>
      </c>
      <c r="G23" s="93">
        <v>3556.8440000000001</v>
      </c>
      <c r="H23" s="93">
        <v>3921.404</v>
      </c>
      <c r="I23" s="34">
        <v>3680.6440000000002</v>
      </c>
      <c r="J23" s="130">
        <v>3515.5340000000001</v>
      </c>
      <c r="K23" s="130">
        <v>3449.3940000000002</v>
      </c>
      <c r="L23" s="130">
        <v>3764.404</v>
      </c>
      <c r="M23" s="130">
        <v>3960.2539999999999</v>
      </c>
      <c r="N23" s="130">
        <v>3839.3240000000001</v>
      </c>
      <c r="O23" s="130">
        <v>3876.6639999999998</v>
      </c>
      <c r="P23" s="93">
        <v>3600.5740000000001</v>
      </c>
      <c r="Q23" s="96">
        <f t="shared" si="0"/>
        <v>44768.027999999991</v>
      </c>
    </row>
    <row r="24" spans="2:17" x14ac:dyDescent="0.2">
      <c r="B24" s="7">
        <v>21</v>
      </c>
      <c r="C24" s="8" t="s">
        <v>34</v>
      </c>
      <c r="D24" s="10" t="s">
        <v>206</v>
      </c>
      <c r="E24" s="93">
        <v>2172</v>
      </c>
      <c r="F24" s="93">
        <v>2158</v>
      </c>
      <c r="G24" s="93">
        <v>1938</v>
      </c>
      <c r="H24" s="93">
        <v>2199</v>
      </c>
      <c r="I24" s="34">
        <v>2088</v>
      </c>
      <c r="J24" s="130">
        <v>2187</v>
      </c>
      <c r="K24" s="130">
        <v>2332</v>
      </c>
      <c r="L24" s="130">
        <v>2369</v>
      </c>
      <c r="M24" s="130">
        <v>2365</v>
      </c>
      <c r="N24" s="130">
        <v>2223</v>
      </c>
      <c r="O24" s="130">
        <v>2221</v>
      </c>
      <c r="P24" s="93">
        <v>2254</v>
      </c>
      <c r="Q24" s="96">
        <f t="shared" si="0"/>
        <v>26506</v>
      </c>
    </row>
    <row r="25" spans="2:17" x14ac:dyDescent="0.2">
      <c r="B25" s="7">
        <v>22</v>
      </c>
      <c r="C25" s="8" t="s">
        <v>36</v>
      </c>
      <c r="D25" s="10" t="s">
        <v>37</v>
      </c>
      <c r="E25" s="93">
        <v>1989.8040000000001</v>
      </c>
      <c r="F25" s="93">
        <v>1846.7339999999999</v>
      </c>
      <c r="G25" s="93">
        <v>1677.9839999999999</v>
      </c>
      <c r="H25" s="93">
        <v>1857.0239999999999</v>
      </c>
      <c r="I25" s="34">
        <v>1737.8139999999999</v>
      </c>
      <c r="J25" s="130">
        <v>1707.704</v>
      </c>
      <c r="K25" s="130">
        <v>1862.184</v>
      </c>
      <c r="L25" s="130">
        <v>1947.0140000000001</v>
      </c>
      <c r="M25" s="130">
        <v>1983.73</v>
      </c>
      <c r="N25" s="130">
        <v>1971.7240000000002</v>
      </c>
      <c r="O25" s="130">
        <v>1889.0639999999999</v>
      </c>
      <c r="P25" s="93">
        <v>1760.0140000000001</v>
      </c>
      <c r="Q25" s="96">
        <f t="shared" si="0"/>
        <v>22230.793999999998</v>
      </c>
    </row>
    <row r="26" spans="2:17" x14ac:dyDescent="0.2">
      <c r="B26" s="7">
        <v>23</v>
      </c>
      <c r="C26" s="8" t="s">
        <v>38</v>
      </c>
      <c r="D26" s="10" t="s">
        <v>39</v>
      </c>
      <c r="E26" s="93">
        <v>1461.0219999999999</v>
      </c>
      <c r="F26" s="93">
        <v>1451.7719999999999</v>
      </c>
      <c r="G26" s="93">
        <v>1374.692</v>
      </c>
      <c r="H26" s="93">
        <v>1496.3220000000001</v>
      </c>
      <c r="I26" s="34">
        <v>1427.5419999999999</v>
      </c>
      <c r="J26" s="130">
        <v>1381.5619999999999</v>
      </c>
      <c r="K26" s="130">
        <v>1429.202</v>
      </c>
      <c r="L26" s="130">
        <v>1549.662</v>
      </c>
      <c r="M26" s="130">
        <v>1531.422</v>
      </c>
      <c r="N26" s="130">
        <v>1575.7919999999999</v>
      </c>
      <c r="O26" s="130">
        <v>1641.6219999999998</v>
      </c>
      <c r="P26" s="93">
        <v>1546.8919999999998</v>
      </c>
      <c r="Q26" s="96">
        <f t="shared" si="0"/>
        <v>17867.504000000001</v>
      </c>
    </row>
    <row r="27" spans="2:17" x14ac:dyDescent="0.2">
      <c r="B27" s="7">
        <v>24</v>
      </c>
      <c r="C27" s="8" t="s">
        <v>40</v>
      </c>
      <c r="D27" s="10" t="s">
        <v>41</v>
      </c>
      <c r="E27" s="93">
        <v>746.74399999999991</v>
      </c>
      <c r="F27" s="93">
        <v>677.11400000000003</v>
      </c>
      <c r="G27" s="93">
        <v>668.19399999999996</v>
      </c>
      <c r="H27" s="93">
        <v>784.69399999999996</v>
      </c>
      <c r="I27" s="34">
        <v>695.654</v>
      </c>
      <c r="J27" s="130">
        <v>746.84400000000005</v>
      </c>
      <c r="K27" s="130">
        <v>789.56399999999996</v>
      </c>
      <c r="L27" s="130">
        <v>815.09400000000005</v>
      </c>
      <c r="M27" s="130">
        <v>802.21399999999994</v>
      </c>
      <c r="N27" s="130">
        <v>689.97399999999993</v>
      </c>
      <c r="O27" s="130">
        <v>668.70399999999995</v>
      </c>
      <c r="P27" s="93">
        <v>620.00399999999991</v>
      </c>
      <c r="Q27" s="96">
        <f t="shared" si="0"/>
        <v>8704.7979999999989</v>
      </c>
    </row>
    <row r="28" spans="2:17" x14ac:dyDescent="0.2">
      <c r="B28" s="7">
        <v>25</v>
      </c>
      <c r="C28" s="8" t="s">
        <v>42</v>
      </c>
      <c r="D28" s="10" t="s">
        <v>43</v>
      </c>
      <c r="E28" s="93">
        <v>733.8420000000001</v>
      </c>
      <c r="F28" s="93">
        <v>716.61200000000008</v>
      </c>
      <c r="G28" s="93">
        <v>618.58199999999999</v>
      </c>
      <c r="H28" s="93">
        <v>721.76199999999994</v>
      </c>
      <c r="I28" s="34">
        <v>662.3420000000001</v>
      </c>
      <c r="J28" s="130">
        <v>632.86200000000008</v>
      </c>
      <c r="K28" s="130">
        <v>647.54200000000003</v>
      </c>
      <c r="L28" s="130">
        <v>723.08200000000011</v>
      </c>
      <c r="M28" s="130">
        <v>769.65200000000004</v>
      </c>
      <c r="N28" s="130">
        <v>618.40200000000004</v>
      </c>
      <c r="O28" s="130">
        <v>696.50199999999995</v>
      </c>
      <c r="P28" s="93">
        <v>637.202</v>
      </c>
      <c r="Q28" s="96">
        <f t="shared" si="0"/>
        <v>8178.3840000000009</v>
      </c>
    </row>
    <row r="29" spans="2:17" x14ac:dyDescent="0.2">
      <c r="B29" s="7">
        <v>26</v>
      </c>
      <c r="C29" s="8" t="s">
        <v>44</v>
      </c>
      <c r="D29" s="10" t="s">
        <v>45</v>
      </c>
      <c r="E29" s="93">
        <v>845.85599999999999</v>
      </c>
      <c r="F29" s="114">
        <v>832.35599999999999</v>
      </c>
      <c r="G29" s="93">
        <v>727.62599999999998</v>
      </c>
      <c r="H29" s="93">
        <v>838.02600000000007</v>
      </c>
      <c r="I29" s="34">
        <v>756.55600000000004</v>
      </c>
      <c r="J29" s="130">
        <v>761.63599999999997</v>
      </c>
      <c r="K29" s="130">
        <v>849.12599999999998</v>
      </c>
      <c r="L29" s="130">
        <v>784.78600000000006</v>
      </c>
      <c r="M29" s="130">
        <v>981.04600000000005</v>
      </c>
      <c r="N29" s="130">
        <v>877.04600000000005</v>
      </c>
      <c r="O29" s="130">
        <v>826.42600000000004</v>
      </c>
      <c r="P29" s="93">
        <v>811.53600000000006</v>
      </c>
      <c r="Q29" s="96">
        <f t="shared" si="0"/>
        <v>9892.021999999999</v>
      </c>
    </row>
    <row r="30" spans="2:17" x14ac:dyDescent="0.2">
      <c r="B30" s="7">
        <v>27</v>
      </c>
      <c r="C30" s="8" t="s">
        <v>46</v>
      </c>
      <c r="D30" s="10" t="s">
        <v>47</v>
      </c>
      <c r="E30" s="93">
        <v>970.09400000000005</v>
      </c>
      <c r="F30" s="114">
        <v>878.2940000000001</v>
      </c>
      <c r="G30" s="93">
        <v>840.18399999999997</v>
      </c>
      <c r="H30" s="93">
        <v>986.29399999999998</v>
      </c>
      <c r="I30" s="34">
        <v>887.11400000000003</v>
      </c>
      <c r="J30" s="130">
        <v>890.64400000000001</v>
      </c>
      <c r="K30" s="130">
        <v>876.85400000000004</v>
      </c>
      <c r="L30" s="130">
        <v>948.10400000000004</v>
      </c>
      <c r="M30" s="130">
        <v>975.00399999999991</v>
      </c>
      <c r="N30" s="130">
        <v>887.72399999999993</v>
      </c>
      <c r="O30" s="130">
        <v>919.81399999999996</v>
      </c>
      <c r="P30" s="93">
        <v>890.18399999999997</v>
      </c>
      <c r="Q30" s="96">
        <f t="shared" si="0"/>
        <v>10950.307999999999</v>
      </c>
    </row>
    <row r="31" spans="2:17" x14ac:dyDescent="0.2">
      <c r="B31" s="7"/>
      <c r="C31" s="8" t="s">
        <v>184</v>
      </c>
      <c r="D31" s="10" t="s">
        <v>29</v>
      </c>
      <c r="E31" s="115">
        <v>644</v>
      </c>
      <c r="F31" s="114">
        <v>622</v>
      </c>
      <c r="G31" s="115">
        <v>570</v>
      </c>
      <c r="H31" s="115">
        <v>638</v>
      </c>
      <c r="I31" s="75">
        <v>621</v>
      </c>
      <c r="J31" s="131">
        <v>615</v>
      </c>
      <c r="K31" s="131">
        <v>658</v>
      </c>
      <c r="L31" s="131">
        <v>744</v>
      </c>
      <c r="M31" s="131">
        <v>695</v>
      </c>
      <c r="N31" s="131">
        <v>656</v>
      </c>
      <c r="O31" s="131">
        <v>650</v>
      </c>
      <c r="P31" s="115">
        <v>586</v>
      </c>
      <c r="Q31" s="96">
        <f t="shared" si="0"/>
        <v>7699</v>
      </c>
    </row>
    <row r="32" spans="2:17" x14ac:dyDescent="0.2">
      <c r="B32" s="7">
        <v>28</v>
      </c>
      <c r="C32" s="8" t="s">
        <v>185</v>
      </c>
      <c r="D32" s="10" t="s">
        <v>30</v>
      </c>
      <c r="E32" s="93">
        <v>727</v>
      </c>
      <c r="F32" s="114">
        <v>664</v>
      </c>
      <c r="G32" s="93">
        <v>609</v>
      </c>
      <c r="H32" s="93">
        <v>677</v>
      </c>
      <c r="I32" s="34">
        <v>620</v>
      </c>
      <c r="J32" s="130">
        <v>636</v>
      </c>
      <c r="K32" s="130">
        <v>693</v>
      </c>
      <c r="L32" s="130">
        <v>712</v>
      </c>
      <c r="M32" s="130">
        <v>726</v>
      </c>
      <c r="N32" s="130">
        <v>679</v>
      </c>
      <c r="O32" s="130">
        <v>653</v>
      </c>
      <c r="P32" s="93">
        <v>595</v>
      </c>
      <c r="Q32" s="96">
        <f t="shared" si="0"/>
        <v>7991</v>
      </c>
    </row>
    <row r="33" spans="2:17" x14ac:dyDescent="0.2">
      <c r="B33" s="7">
        <v>29</v>
      </c>
      <c r="C33" s="8" t="s">
        <v>186</v>
      </c>
      <c r="D33" s="10" t="s">
        <v>31</v>
      </c>
      <c r="E33" s="118">
        <v>646</v>
      </c>
      <c r="F33" s="114">
        <v>608</v>
      </c>
      <c r="G33" s="93">
        <v>540</v>
      </c>
      <c r="H33" s="93">
        <v>608</v>
      </c>
      <c r="I33" s="34">
        <v>568</v>
      </c>
      <c r="J33" s="130">
        <v>602</v>
      </c>
      <c r="K33" s="130">
        <v>659</v>
      </c>
      <c r="L33" s="130">
        <v>632</v>
      </c>
      <c r="M33" s="130">
        <v>624</v>
      </c>
      <c r="N33" s="130">
        <v>613</v>
      </c>
      <c r="O33" s="130">
        <v>623</v>
      </c>
      <c r="P33" s="93">
        <v>571</v>
      </c>
      <c r="Q33" s="96">
        <f t="shared" si="0"/>
        <v>7294</v>
      </c>
    </row>
    <row r="34" spans="2:17" x14ac:dyDescent="0.2">
      <c r="B34" s="7">
        <v>30</v>
      </c>
      <c r="C34" s="8" t="s">
        <v>48</v>
      </c>
      <c r="D34" s="18" t="s">
        <v>189</v>
      </c>
      <c r="E34" s="93">
        <v>7294</v>
      </c>
      <c r="F34" s="114">
        <v>7154</v>
      </c>
      <c r="G34" s="93">
        <v>6665</v>
      </c>
      <c r="H34" s="93">
        <v>7221</v>
      </c>
      <c r="I34" s="34">
        <v>6772</v>
      </c>
      <c r="J34" s="130">
        <v>6940</v>
      </c>
      <c r="K34" s="130">
        <v>7323</v>
      </c>
      <c r="L34" s="130">
        <v>7683</v>
      </c>
      <c r="M34" s="130">
        <v>7717</v>
      </c>
      <c r="N34" s="130">
        <v>7582</v>
      </c>
      <c r="O34" s="130">
        <v>7368</v>
      </c>
      <c r="P34" s="93">
        <v>7178</v>
      </c>
      <c r="Q34" s="96">
        <f t="shared" si="0"/>
        <v>86897</v>
      </c>
    </row>
    <row r="35" spans="2:17" x14ac:dyDescent="0.2">
      <c r="B35" s="7">
        <v>31</v>
      </c>
      <c r="C35" s="8" t="s">
        <v>50</v>
      </c>
      <c r="D35" s="10" t="s">
        <v>51</v>
      </c>
      <c r="E35" s="93">
        <v>2607</v>
      </c>
      <c r="F35" s="114">
        <v>2530</v>
      </c>
      <c r="G35" s="93">
        <v>2302</v>
      </c>
      <c r="H35" s="93">
        <v>2624</v>
      </c>
      <c r="I35" s="34">
        <v>2503</v>
      </c>
      <c r="J35" s="130">
        <v>2423</v>
      </c>
      <c r="K35" s="130">
        <v>2626</v>
      </c>
      <c r="L35" s="130">
        <v>2711</v>
      </c>
      <c r="M35" s="130">
        <v>2750</v>
      </c>
      <c r="N35" s="130">
        <v>2502</v>
      </c>
      <c r="O35" s="130">
        <v>2441</v>
      </c>
      <c r="P35" s="93">
        <v>2301</v>
      </c>
      <c r="Q35" s="96">
        <f t="shared" si="0"/>
        <v>30320</v>
      </c>
    </row>
    <row r="36" spans="2:17" x14ac:dyDescent="0.2">
      <c r="B36" s="7">
        <v>32</v>
      </c>
      <c r="C36" s="8" t="s">
        <v>52</v>
      </c>
      <c r="D36" s="10" t="s">
        <v>53</v>
      </c>
      <c r="E36" s="93">
        <v>579.98199999999997</v>
      </c>
      <c r="F36" s="114">
        <v>605.33199999999999</v>
      </c>
      <c r="G36" s="93">
        <v>688.49199999999996</v>
      </c>
      <c r="H36" s="93">
        <v>711.27199999999993</v>
      </c>
      <c r="I36" s="34">
        <v>613.06200000000001</v>
      </c>
      <c r="J36" s="130">
        <v>563.94200000000001</v>
      </c>
      <c r="K36" s="130">
        <v>633.71199999999999</v>
      </c>
      <c r="L36" s="130">
        <v>600.35199999999998</v>
      </c>
      <c r="M36" s="130">
        <v>615.22199999999998</v>
      </c>
      <c r="N36" s="130">
        <v>599.18200000000002</v>
      </c>
      <c r="O36" s="130">
        <v>587.12200000000007</v>
      </c>
      <c r="P36" s="93">
        <v>556.93200000000002</v>
      </c>
      <c r="Q36" s="96">
        <f t="shared" si="0"/>
        <v>7354.6039999999994</v>
      </c>
    </row>
    <row r="37" spans="2:17" x14ac:dyDescent="0.2">
      <c r="B37" s="7">
        <v>33</v>
      </c>
      <c r="C37" s="8" t="s">
        <v>54</v>
      </c>
      <c r="D37" s="10" t="s">
        <v>207</v>
      </c>
      <c r="E37" s="93">
        <v>1843.9779999999998</v>
      </c>
      <c r="F37" s="114">
        <v>1783.038</v>
      </c>
      <c r="G37" s="93">
        <v>1577.2179999999998</v>
      </c>
      <c r="H37" s="93">
        <v>1668.1279999999999</v>
      </c>
      <c r="I37" s="34">
        <v>1706.268</v>
      </c>
      <c r="J37" s="130">
        <v>1872.7080000000001</v>
      </c>
      <c r="K37" s="130">
        <v>1743.1080000000002</v>
      </c>
      <c r="L37" s="130">
        <v>1820.058</v>
      </c>
      <c r="M37" s="130">
        <v>1907.1179999999999</v>
      </c>
      <c r="N37" s="130">
        <v>1894.6980000000001</v>
      </c>
      <c r="O37" s="130">
        <v>1840.4380000000001</v>
      </c>
      <c r="P37" s="93">
        <v>1943.26</v>
      </c>
      <c r="Q37" s="96">
        <f t="shared" si="0"/>
        <v>21600.018</v>
      </c>
    </row>
    <row r="38" spans="2:17" x14ac:dyDescent="0.2">
      <c r="B38" s="7">
        <v>34</v>
      </c>
      <c r="C38" s="8" t="s">
        <v>56</v>
      </c>
      <c r="D38" s="10" t="s">
        <v>57</v>
      </c>
      <c r="E38" s="93">
        <v>1152</v>
      </c>
      <c r="F38" s="114">
        <v>1139</v>
      </c>
      <c r="G38" s="93">
        <v>1088</v>
      </c>
      <c r="H38" s="93">
        <v>1228</v>
      </c>
      <c r="I38" s="34">
        <v>1176</v>
      </c>
      <c r="J38" s="130">
        <v>1156</v>
      </c>
      <c r="K38" s="130">
        <v>1143</v>
      </c>
      <c r="L38" s="130">
        <v>1194</v>
      </c>
      <c r="M38" s="130">
        <v>1211</v>
      </c>
      <c r="N38" s="130">
        <v>1152</v>
      </c>
      <c r="O38" s="130">
        <v>1221</v>
      </c>
      <c r="P38" s="93">
        <v>1077.49</v>
      </c>
      <c r="Q38" s="96">
        <f t="shared" si="0"/>
        <v>13937.49</v>
      </c>
    </row>
    <row r="39" spans="2:17" ht="15" x14ac:dyDescent="0.25">
      <c r="B39" s="7">
        <v>35</v>
      </c>
      <c r="C39" s="8" t="s">
        <v>58</v>
      </c>
      <c r="D39" s="10" t="s">
        <v>59</v>
      </c>
      <c r="E39" s="103">
        <v>3501.71</v>
      </c>
      <c r="F39" s="114">
        <v>3498.51</v>
      </c>
      <c r="G39" s="103">
        <v>3203.29</v>
      </c>
      <c r="H39" s="103">
        <v>3602.33</v>
      </c>
      <c r="I39" s="124">
        <v>3423.2799999999997</v>
      </c>
      <c r="J39" s="132">
        <v>3528.3100000000004</v>
      </c>
      <c r="K39" s="132">
        <v>3563.77</v>
      </c>
      <c r="L39" s="132">
        <v>3814.5800000000004</v>
      </c>
      <c r="M39" s="132">
        <v>3639.99</v>
      </c>
      <c r="N39" s="132">
        <v>3848.69</v>
      </c>
      <c r="O39" s="132">
        <v>3624.02</v>
      </c>
      <c r="P39" s="103">
        <v>3578.95</v>
      </c>
      <c r="Q39" s="96">
        <f t="shared" si="0"/>
        <v>42827.43</v>
      </c>
    </row>
    <row r="40" spans="2:17" x14ac:dyDescent="0.2">
      <c r="B40" s="7">
        <v>36</v>
      </c>
      <c r="C40" s="8" t="s">
        <v>60</v>
      </c>
      <c r="D40" s="10" t="s">
        <v>61</v>
      </c>
      <c r="E40" s="93">
        <v>1086.828</v>
      </c>
      <c r="F40" s="114">
        <v>1010.568</v>
      </c>
      <c r="G40" s="93">
        <v>920.68799999999999</v>
      </c>
      <c r="H40" s="93">
        <v>1012.848</v>
      </c>
      <c r="I40" s="34">
        <v>934.55799999999999</v>
      </c>
      <c r="J40" s="130">
        <v>971.18799999999999</v>
      </c>
      <c r="K40" s="130">
        <v>925.12799999999993</v>
      </c>
      <c r="L40" s="130">
        <v>1087.8879999999999</v>
      </c>
      <c r="M40" s="130">
        <v>1029.9279999999999</v>
      </c>
      <c r="N40" s="130">
        <v>959.60799999999995</v>
      </c>
      <c r="O40" s="130">
        <v>966.59799999999996</v>
      </c>
      <c r="P40" s="93">
        <v>884.048</v>
      </c>
      <c r="Q40" s="96">
        <f t="shared" si="0"/>
        <v>11789.876</v>
      </c>
    </row>
    <row r="41" spans="2:17" x14ac:dyDescent="0.2">
      <c r="B41" s="7">
        <v>37</v>
      </c>
      <c r="C41" s="8" t="s">
        <v>62</v>
      </c>
      <c r="D41" s="10" t="s">
        <v>63</v>
      </c>
      <c r="E41" s="93">
        <v>1218</v>
      </c>
      <c r="F41" s="114">
        <v>1202</v>
      </c>
      <c r="G41" s="93">
        <v>1119</v>
      </c>
      <c r="H41" s="93">
        <v>1233</v>
      </c>
      <c r="I41" s="34">
        <v>1119</v>
      </c>
      <c r="J41" s="130">
        <v>1156</v>
      </c>
      <c r="K41" s="130">
        <v>1253</v>
      </c>
      <c r="L41" s="130">
        <v>1363</v>
      </c>
      <c r="M41" s="130">
        <v>1364</v>
      </c>
      <c r="N41" s="130">
        <v>1322</v>
      </c>
      <c r="O41" s="130">
        <v>1349</v>
      </c>
      <c r="P41" s="93">
        <v>501.1</v>
      </c>
      <c r="Q41" s="96">
        <f t="shared" si="0"/>
        <v>14199.1</v>
      </c>
    </row>
    <row r="42" spans="2:17" x14ac:dyDescent="0.2">
      <c r="B42" s="7">
        <v>38</v>
      </c>
      <c r="C42" s="8" t="s">
        <v>64</v>
      </c>
      <c r="D42" s="10" t="s">
        <v>65</v>
      </c>
      <c r="E42" s="93">
        <v>1069.1420000000001</v>
      </c>
      <c r="F42" s="114">
        <v>1071.202</v>
      </c>
      <c r="G42" s="93">
        <v>939.61199999999997</v>
      </c>
      <c r="H42" s="93">
        <v>1099.982</v>
      </c>
      <c r="I42" s="34">
        <v>967.22199999999998</v>
      </c>
      <c r="J42" s="130">
        <v>910.952</v>
      </c>
      <c r="K42" s="130">
        <v>987.87199999999996</v>
      </c>
      <c r="L42" s="130">
        <v>1054.5619999999999</v>
      </c>
      <c r="M42" s="130">
        <v>1084.732</v>
      </c>
      <c r="N42" s="130">
        <v>1029.3519999999999</v>
      </c>
      <c r="O42" s="130">
        <v>1007.6420000000001</v>
      </c>
      <c r="P42" s="93">
        <v>977.52200000000005</v>
      </c>
      <c r="Q42" s="96">
        <f t="shared" si="0"/>
        <v>12199.794000000002</v>
      </c>
    </row>
    <row r="43" spans="2:17" x14ac:dyDescent="0.2">
      <c r="B43" s="7">
        <v>39</v>
      </c>
      <c r="C43" s="8" t="s">
        <v>197</v>
      </c>
      <c r="D43" s="10" t="s">
        <v>66</v>
      </c>
      <c r="E43" s="93">
        <v>574.94799999999998</v>
      </c>
      <c r="F43" s="114">
        <v>561.678</v>
      </c>
      <c r="G43" s="93">
        <v>488.38799999999998</v>
      </c>
      <c r="H43" s="93">
        <v>538.63799999999992</v>
      </c>
      <c r="I43" s="34">
        <v>510.20799999999997</v>
      </c>
      <c r="J43" s="130">
        <v>498.93799999999999</v>
      </c>
      <c r="K43" s="130">
        <v>563.86799999999994</v>
      </c>
      <c r="L43" s="130">
        <v>545.23799999999994</v>
      </c>
      <c r="M43" s="130">
        <v>508.90800000000002</v>
      </c>
      <c r="N43" s="130">
        <v>502.72799999999995</v>
      </c>
      <c r="O43" s="130">
        <v>557.69799999999998</v>
      </c>
      <c r="P43" s="93">
        <v>478.78800000000001</v>
      </c>
      <c r="Q43" s="96">
        <f t="shared" si="0"/>
        <v>6330.0260000000017</v>
      </c>
    </row>
    <row r="44" spans="2:17" x14ac:dyDescent="0.2">
      <c r="B44" s="7">
        <v>40</v>
      </c>
      <c r="C44" s="8" t="s">
        <v>67</v>
      </c>
      <c r="D44" s="10" t="s">
        <v>208</v>
      </c>
      <c r="E44" s="93">
        <v>1950</v>
      </c>
      <c r="F44" s="114">
        <v>1893</v>
      </c>
      <c r="G44" s="93">
        <v>1717</v>
      </c>
      <c r="H44" s="93">
        <v>1956</v>
      </c>
      <c r="I44" s="34">
        <v>1890</v>
      </c>
      <c r="J44" s="130">
        <v>1906</v>
      </c>
      <c r="K44" s="130">
        <v>1993</v>
      </c>
      <c r="L44" s="130">
        <v>2085</v>
      </c>
      <c r="M44" s="130">
        <v>2002</v>
      </c>
      <c r="N44" s="130">
        <v>1968</v>
      </c>
      <c r="O44" s="130">
        <v>1915</v>
      </c>
      <c r="P44" s="93">
        <v>1786</v>
      </c>
      <c r="Q44" s="96">
        <f t="shared" si="0"/>
        <v>23061</v>
      </c>
    </row>
    <row r="45" spans="2:17" x14ac:dyDescent="0.2">
      <c r="B45" s="7">
        <v>41</v>
      </c>
      <c r="C45" s="8" t="s">
        <v>69</v>
      </c>
      <c r="D45" s="10" t="s">
        <v>209</v>
      </c>
      <c r="E45" s="93">
        <v>2689</v>
      </c>
      <c r="F45" s="114">
        <v>2620</v>
      </c>
      <c r="G45" s="93">
        <v>2381</v>
      </c>
      <c r="H45" s="93">
        <v>2682</v>
      </c>
      <c r="I45" s="34">
        <v>2687.17</v>
      </c>
      <c r="J45" s="130">
        <v>2732</v>
      </c>
      <c r="K45" s="130">
        <v>2766</v>
      </c>
      <c r="L45" s="130">
        <v>2859.17</v>
      </c>
      <c r="M45" s="130">
        <v>2983</v>
      </c>
      <c r="N45" s="130">
        <v>2800</v>
      </c>
      <c r="O45" s="130">
        <v>2707</v>
      </c>
      <c r="P45" s="93">
        <v>2513</v>
      </c>
      <c r="Q45" s="96">
        <f t="shared" si="0"/>
        <v>32419.339999999997</v>
      </c>
    </row>
    <row r="46" spans="2:17" x14ac:dyDescent="0.2">
      <c r="B46" s="7">
        <v>42</v>
      </c>
      <c r="C46" s="8" t="s">
        <v>70</v>
      </c>
      <c r="D46" s="10" t="s">
        <v>71</v>
      </c>
      <c r="E46" s="93">
        <v>1207.798</v>
      </c>
      <c r="F46" s="114">
        <v>1198.778</v>
      </c>
      <c r="G46" s="93">
        <v>1053.818</v>
      </c>
      <c r="H46" s="93">
        <v>1144.7379999999998</v>
      </c>
      <c r="I46" s="34">
        <v>1070.3780000000002</v>
      </c>
      <c r="J46" s="130">
        <v>1041.1979999999999</v>
      </c>
      <c r="K46" s="130">
        <v>1096.3779999999999</v>
      </c>
      <c r="L46" s="130">
        <v>1139.6980000000001</v>
      </c>
      <c r="M46" s="130">
        <v>1149.1779999999999</v>
      </c>
      <c r="N46" s="130">
        <v>1172.778</v>
      </c>
      <c r="O46" s="130">
        <v>1129.818</v>
      </c>
      <c r="P46" s="93">
        <v>1075.768</v>
      </c>
      <c r="Q46" s="96">
        <f t="shared" si="0"/>
        <v>13480.325999999999</v>
      </c>
    </row>
    <row r="47" spans="2:17" x14ac:dyDescent="0.2">
      <c r="B47" s="7">
        <v>43</v>
      </c>
      <c r="C47" s="8" t="s">
        <v>72</v>
      </c>
      <c r="D47" s="10" t="s">
        <v>73</v>
      </c>
      <c r="E47" s="93">
        <v>1196</v>
      </c>
      <c r="F47" s="114">
        <v>1187</v>
      </c>
      <c r="G47" s="93">
        <v>1092</v>
      </c>
      <c r="H47" s="93">
        <v>1248</v>
      </c>
      <c r="I47" s="34">
        <v>1196</v>
      </c>
      <c r="J47" s="130">
        <v>1247</v>
      </c>
      <c r="K47" s="130">
        <v>1236</v>
      </c>
      <c r="L47" s="130">
        <v>1361</v>
      </c>
      <c r="M47" s="130">
        <v>1256</v>
      </c>
      <c r="N47" s="130">
        <v>1161</v>
      </c>
      <c r="O47" s="130">
        <v>1169</v>
      </c>
      <c r="P47" s="93">
        <v>1015</v>
      </c>
      <c r="Q47" s="96">
        <f t="shared" si="0"/>
        <v>14364</v>
      </c>
    </row>
    <row r="48" spans="2:17" x14ac:dyDescent="0.2">
      <c r="B48" s="7">
        <v>44</v>
      </c>
      <c r="C48" s="8" t="s">
        <v>74</v>
      </c>
      <c r="D48" s="10" t="s">
        <v>75</v>
      </c>
      <c r="E48" s="93">
        <v>1120.4059999999999</v>
      </c>
      <c r="F48" s="114">
        <v>1108.096</v>
      </c>
      <c r="G48" s="93">
        <v>954.29599999999994</v>
      </c>
      <c r="H48" s="93">
        <v>1133.596</v>
      </c>
      <c r="I48" s="34">
        <v>1058.4459999999999</v>
      </c>
      <c r="J48" s="130">
        <v>1129.4160000000002</v>
      </c>
      <c r="K48" s="130">
        <v>1022.086</v>
      </c>
      <c r="L48" s="130">
        <v>1121.0160000000001</v>
      </c>
      <c r="M48" s="130">
        <v>1203.806</v>
      </c>
      <c r="N48" s="130">
        <v>1148.4259999999999</v>
      </c>
      <c r="O48" s="130">
        <v>1025.056</v>
      </c>
      <c r="P48" s="93">
        <v>1042.586</v>
      </c>
      <c r="Q48" s="96">
        <f t="shared" si="0"/>
        <v>13067.232</v>
      </c>
    </row>
    <row r="49" spans="2:17" x14ac:dyDescent="0.2">
      <c r="B49" s="7">
        <v>45</v>
      </c>
      <c r="C49" s="8" t="s">
        <v>76</v>
      </c>
      <c r="D49" s="10" t="s">
        <v>77</v>
      </c>
      <c r="E49" s="93">
        <v>689.91200000000003</v>
      </c>
      <c r="F49" s="114">
        <v>653.03199999999993</v>
      </c>
      <c r="G49" s="93">
        <v>598.97199999999998</v>
      </c>
      <c r="H49" s="93">
        <v>677.30200000000002</v>
      </c>
      <c r="I49" s="34">
        <v>640.14200000000005</v>
      </c>
      <c r="J49" s="130">
        <v>679.28199999999993</v>
      </c>
      <c r="K49" s="130">
        <v>564.89200000000005</v>
      </c>
      <c r="L49" s="130">
        <v>602.63200000000006</v>
      </c>
      <c r="M49" s="130">
        <v>733.17200000000003</v>
      </c>
      <c r="N49" s="130">
        <v>585.40200000000004</v>
      </c>
      <c r="O49" s="130">
        <v>704.76199999999994</v>
      </c>
      <c r="P49" s="93">
        <v>715.98199999999997</v>
      </c>
      <c r="Q49" s="96">
        <f t="shared" si="0"/>
        <v>7845.4839999999995</v>
      </c>
    </row>
    <row r="50" spans="2:17" x14ac:dyDescent="0.2">
      <c r="B50" s="7">
        <v>46</v>
      </c>
      <c r="C50" s="8" t="s">
        <v>78</v>
      </c>
      <c r="D50" s="10" t="s">
        <v>210</v>
      </c>
      <c r="E50" s="93">
        <v>1966.7639999999999</v>
      </c>
      <c r="F50" s="114">
        <v>1990.424</v>
      </c>
      <c r="G50" s="93">
        <v>1689.184</v>
      </c>
      <c r="H50" s="93">
        <v>1875.3040000000001</v>
      </c>
      <c r="I50" s="34">
        <v>1860.7640000000001</v>
      </c>
      <c r="J50" s="130">
        <v>1849.634</v>
      </c>
      <c r="K50" s="130">
        <v>1814.924</v>
      </c>
      <c r="L50" s="130">
        <v>1955.3040000000001</v>
      </c>
      <c r="M50" s="130">
        <v>1880.914</v>
      </c>
      <c r="N50" s="130">
        <v>1903.2840000000001</v>
      </c>
      <c r="O50" s="130">
        <v>1921.5940000000001</v>
      </c>
      <c r="P50" s="93">
        <v>1791.204</v>
      </c>
      <c r="Q50" s="96">
        <f t="shared" si="0"/>
        <v>22499.298000000003</v>
      </c>
    </row>
    <row r="51" spans="2:17" x14ac:dyDescent="0.2">
      <c r="B51" s="7">
        <v>47</v>
      </c>
      <c r="C51" s="8" t="s">
        <v>80</v>
      </c>
      <c r="D51" s="10" t="s">
        <v>81</v>
      </c>
      <c r="E51" s="93">
        <v>1230.7800000000002</v>
      </c>
      <c r="F51" s="114">
        <v>1142.44</v>
      </c>
      <c r="G51" s="93">
        <v>1000.74</v>
      </c>
      <c r="H51" s="93">
        <v>1137.1400000000001</v>
      </c>
      <c r="I51" s="34">
        <v>1084.2800000000002</v>
      </c>
      <c r="J51" s="130">
        <v>1064.0900000000001</v>
      </c>
      <c r="K51" s="130">
        <v>1102.03</v>
      </c>
      <c r="L51" s="130">
        <v>1197.55</v>
      </c>
      <c r="M51" s="130">
        <v>1203.68</v>
      </c>
      <c r="N51" s="130">
        <v>1179.97</v>
      </c>
      <c r="O51" s="130">
        <v>1154.02</v>
      </c>
      <c r="P51" s="93">
        <v>976.79000000000008</v>
      </c>
      <c r="Q51" s="96">
        <f t="shared" si="0"/>
        <v>13473.510000000002</v>
      </c>
    </row>
    <row r="52" spans="2:17" x14ac:dyDescent="0.2">
      <c r="B52" s="7">
        <v>48</v>
      </c>
      <c r="C52" s="8" t="s">
        <v>82</v>
      </c>
      <c r="D52" s="10" t="s">
        <v>83</v>
      </c>
      <c r="E52" s="93">
        <v>1156</v>
      </c>
      <c r="F52" s="114">
        <v>1097</v>
      </c>
      <c r="G52" s="93">
        <v>1079.3599999999999</v>
      </c>
      <c r="H52" s="93">
        <v>1137</v>
      </c>
      <c r="I52" s="34">
        <v>1088</v>
      </c>
      <c r="J52" s="130">
        <v>1144</v>
      </c>
      <c r="K52" s="130">
        <v>1145</v>
      </c>
      <c r="L52" s="130">
        <v>1196</v>
      </c>
      <c r="M52" s="130">
        <v>1183</v>
      </c>
      <c r="N52" s="130">
        <v>1160.92</v>
      </c>
      <c r="O52" s="130">
        <v>1114</v>
      </c>
      <c r="P52" s="93">
        <v>1067</v>
      </c>
      <c r="Q52" s="96">
        <f t="shared" si="0"/>
        <v>13567.28</v>
      </c>
    </row>
    <row r="53" spans="2:17" x14ac:dyDescent="0.2">
      <c r="B53" s="7">
        <v>49</v>
      </c>
      <c r="C53" s="8" t="s">
        <v>84</v>
      </c>
      <c r="D53" s="10" t="s">
        <v>85</v>
      </c>
      <c r="E53" s="93">
        <v>1145.9159999999999</v>
      </c>
      <c r="F53" s="114">
        <v>1103.2260000000001</v>
      </c>
      <c r="G53" s="93">
        <v>960.09599999999989</v>
      </c>
      <c r="H53" s="93">
        <v>1103.106</v>
      </c>
      <c r="I53" s="34">
        <v>1061.0160000000001</v>
      </c>
      <c r="J53" s="130">
        <v>1088.146</v>
      </c>
      <c r="K53" s="130">
        <v>1056.4760000000001</v>
      </c>
      <c r="L53" s="130">
        <v>1065.1659999999999</v>
      </c>
      <c r="M53" s="130">
        <v>1127.2460000000001</v>
      </c>
      <c r="N53" s="130">
        <v>1092.7660000000001</v>
      </c>
      <c r="O53" s="130">
        <v>1067.576</v>
      </c>
      <c r="P53" s="93">
        <v>996.726</v>
      </c>
      <c r="Q53" s="96">
        <f t="shared" si="0"/>
        <v>12867.462000000001</v>
      </c>
    </row>
    <row r="54" spans="2:17" x14ac:dyDescent="0.2">
      <c r="B54" s="7">
        <v>50</v>
      </c>
      <c r="C54" s="8" t="s">
        <v>86</v>
      </c>
      <c r="D54" s="10" t="s">
        <v>87</v>
      </c>
      <c r="E54" s="93">
        <v>654.49199999999996</v>
      </c>
      <c r="F54" s="114">
        <v>629.73199999999997</v>
      </c>
      <c r="G54" s="93">
        <v>499.02199999999999</v>
      </c>
      <c r="H54" s="93">
        <v>596.04200000000003</v>
      </c>
      <c r="I54" s="34">
        <v>566.51199999999994</v>
      </c>
      <c r="J54" s="130">
        <v>602.98199999999997</v>
      </c>
      <c r="K54" s="130">
        <v>643.55200000000002</v>
      </c>
      <c r="L54" s="130">
        <v>631.40200000000004</v>
      </c>
      <c r="M54" s="130">
        <v>610.89200000000005</v>
      </c>
      <c r="N54" s="130">
        <v>596.63200000000006</v>
      </c>
      <c r="O54" s="130">
        <v>607.02199999999993</v>
      </c>
      <c r="P54" s="93">
        <v>515.69200000000001</v>
      </c>
      <c r="Q54" s="96">
        <f t="shared" si="0"/>
        <v>7153.9740000000002</v>
      </c>
    </row>
    <row r="55" spans="2:17" x14ac:dyDescent="0.2">
      <c r="B55" s="7">
        <v>51</v>
      </c>
      <c r="C55" s="8" t="s">
        <v>160</v>
      </c>
      <c r="D55" s="10" t="s">
        <v>88</v>
      </c>
      <c r="E55" s="93">
        <v>1361.046</v>
      </c>
      <c r="F55" s="114">
        <v>1294.626</v>
      </c>
      <c r="G55" s="93">
        <v>1232.546</v>
      </c>
      <c r="H55" s="93">
        <v>1470.066</v>
      </c>
      <c r="I55" s="34">
        <v>1383.2060000000001</v>
      </c>
      <c r="J55" s="130">
        <v>1339.606</v>
      </c>
      <c r="K55" s="130">
        <v>1329.1959999999999</v>
      </c>
      <c r="L55" s="130">
        <v>1511.346</v>
      </c>
      <c r="M55" s="130">
        <v>1379.9360000000001</v>
      </c>
      <c r="N55" s="130">
        <v>1362.7860000000001</v>
      </c>
      <c r="O55" s="130">
        <v>1299.7159999999999</v>
      </c>
      <c r="P55" s="93">
        <v>1235.1860000000001</v>
      </c>
      <c r="Q55" s="96">
        <f t="shared" si="0"/>
        <v>16199.261999999999</v>
      </c>
    </row>
    <row r="56" spans="2:17" x14ac:dyDescent="0.2">
      <c r="B56" s="7"/>
      <c r="C56" s="8" t="s">
        <v>278</v>
      </c>
      <c r="D56" s="10" t="s">
        <v>277</v>
      </c>
      <c r="E56" s="93">
        <v>762.15</v>
      </c>
      <c r="F56" s="114">
        <v>728.44</v>
      </c>
      <c r="G56" s="93">
        <v>710.08999999999992</v>
      </c>
      <c r="H56" s="93">
        <v>744.26</v>
      </c>
      <c r="I56" s="34">
        <v>725</v>
      </c>
      <c r="J56" s="130">
        <v>668.02</v>
      </c>
      <c r="K56" s="130">
        <v>701.28</v>
      </c>
      <c r="L56" s="130">
        <v>759.55</v>
      </c>
      <c r="M56" s="130">
        <v>716.15</v>
      </c>
      <c r="N56" s="130">
        <v>802.03</v>
      </c>
      <c r="O56" s="130">
        <v>783.97</v>
      </c>
      <c r="P56" s="93">
        <v>720.37</v>
      </c>
      <c r="Q56" s="96">
        <f t="shared" si="0"/>
        <v>8821.3100000000013</v>
      </c>
    </row>
    <row r="57" spans="2:17" x14ac:dyDescent="0.2">
      <c r="B57" s="7">
        <v>52</v>
      </c>
      <c r="C57" s="8" t="s">
        <v>89</v>
      </c>
      <c r="D57" s="10" t="s">
        <v>211</v>
      </c>
      <c r="E57" s="93">
        <v>2931</v>
      </c>
      <c r="F57" s="114">
        <v>2818</v>
      </c>
      <c r="G57" s="93">
        <v>2572</v>
      </c>
      <c r="H57" s="93">
        <v>3107</v>
      </c>
      <c r="I57" s="34">
        <v>8005</v>
      </c>
      <c r="J57" s="130">
        <v>3036</v>
      </c>
      <c r="K57" s="130">
        <v>3037</v>
      </c>
      <c r="L57" s="130">
        <v>3319</v>
      </c>
      <c r="M57" s="130">
        <v>3211</v>
      </c>
      <c r="N57" s="130">
        <v>3154</v>
      </c>
      <c r="O57" s="130">
        <v>3063</v>
      </c>
      <c r="P57" s="93">
        <v>3000</v>
      </c>
      <c r="Q57" s="96">
        <f t="shared" si="0"/>
        <v>41253</v>
      </c>
    </row>
    <row r="58" spans="2:17" x14ac:dyDescent="0.2">
      <c r="B58" s="7">
        <v>53</v>
      </c>
      <c r="C58" s="8" t="s">
        <v>91</v>
      </c>
      <c r="D58" s="10" t="s">
        <v>92</v>
      </c>
      <c r="E58" s="93">
        <v>755.13599999999997</v>
      </c>
      <c r="F58" s="114">
        <v>797.71599999999989</v>
      </c>
      <c r="G58" s="93">
        <v>722.7059999999999</v>
      </c>
      <c r="H58" s="93">
        <v>746.4559999999999</v>
      </c>
      <c r="I58" s="34">
        <v>718.85599999999999</v>
      </c>
      <c r="J58" s="130">
        <v>667.73599999999999</v>
      </c>
      <c r="K58" s="130">
        <v>708.15599999999995</v>
      </c>
      <c r="L58" s="130">
        <v>743.30600000000004</v>
      </c>
      <c r="M58" s="130">
        <v>716.91599999999994</v>
      </c>
      <c r="N58" s="130">
        <v>753.44599999999991</v>
      </c>
      <c r="O58" s="130">
        <v>740.77599999999995</v>
      </c>
      <c r="P58" s="93">
        <v>628.68599999999992</v>
      </c>
      <c r="Q58" s="96">
        <f t="shared" si="0"/>
        <v>8699.8919999999998</v>
      </c>
    </row>
    <row r="59" spans="2:17" x14ac:dyDescent="0.2">
      <c r="B59" s="7">
        <v>54</v>
      </c>
      <c r="C59" s="8" t="s">
        <v>93</v>
      </c>
      <c r="D59" s="10" t="s">
        <v>94</v>
      </c>
      <c r="E59" s="93">
        <v>4089.4080000000004</v>
      </c>
      <c r="F59" s="114">
        <v>3745.2780000000002</v>
      </c>
      <c r="G59" s="93">
        <v>3502.9080000000004</v>
      </c>
      <c r="H59" s="93">
        <v>3526.2780000000002</v>
      </c>
      <c r="I59" s="34">
        <v>3667.3679999999999</v>
      </c>
      <c r="J59" s="130">
        <v>3637.3679999999999</v>
      </c>
      <c r="K59" s="130">
        <v>3763.9180000000001</v>
      </c>
      <c r="L59" s="130">
        <v>3337.2780000000002</v>
      </c>
      <c r="M59" s="130">
        <v>3407.0879999999997</v>
      </c>
      <c r="N59" s="130">
        <v>3560.0479999999998</v>
      </c>
      <c r="O59" s="130">
        <v>3415.7579999999998</v>
      </c>
      <c r="P59" s="93">
        <v>3234.9679999999998</v>
      </c>
      <c r="Q59" s="96">
        <f t="shared" si="0"/>
        <v>42887.666000000005</v>
      </c>
    </row>
    <row r="60" spans="2:17" x14ac:dyDescent="0.2">
      <c r="B60" s="7">
        <v>55</v>
      </c>
      <c r="C60" s="8" t="s">
        <v>95</v>
      </c>
      <c r="D60" s="10" t="s">
        <v>96</v>
      </c>
      <c r="E60" s="93">
        <v>104.854</v>
      </c>
      <c r="F60" s="114">
        <v>100.15400000000001</v>
      </c>
      <c r="G60" s="93">
        <v>95.783999999999992</v>
      </c>
      <c r="H60" s="93">
        <v>94.224000000000004</v>
      </c>
      <c r="I60" s="34">
        <v>97.133999999999986</v>
      </c>
      <c r="J60" s="130">
        <v>95.623999999999995</v>
      </c>
      <c r="K60" s="130">
        <v>98.353999999999999</v>
      </c>
      <c r="L60" s="130">
        <v>123.634</v>
      </c>
      <c r="M60" s="130">
        <v>117.574</v>
      </c>
      <c r="N60" s="130">
        <v>106.14400000000001</v>
      </c>
      <c r="O60" s="130">
        <v>97.043999999999997</v>
      </c>
      <c r="P60" s="93">
        <v>48.304000000000002</v>
      </c>
      <c r="Q60" s="96">
        <f t="shared" si="0"/>
        <v>1178.8280000000002</v>
      </c>
    </row>
    <row r="61" spans="2:17" x14ac:dyDescent="0.2">
      <c r="B61" s="7">
        <v>56</v>
      </c>
      <c r="C61" s="8" t="s">
        <v>97</v>
      </c>
      <c r="D61" s="10" t="s">
        <v>212</v>
      </c>
      <c r="E61" s="93">
        <v>6322.3</v>
      </c>
      <c r="F61" s="114">
        <v>6276</v>
      </c>
      <c r="G61" s="93">
        <v>5684.29</v>
      </c>
      <c r="H61" s="93">
        <v>6204.57</v>
      </c>
      <c r="I61" s="34">
        <v>6131.9</v>
      </c>
      <c r="J61" s="130">
        <v>6168</v>
      </c>
      <c r="K61" s="130">
        <v>6320</v>
      </c>
      <c r="L61" s="130">
        <v>6956</v>
      </c>
      <c r="M61" s="130">
        <v>6230</v>
      </c>
      <c r="N61" s="130">
        <v>6491.63</v>
      </c>
      <c r="O61" s="130">
        <v>6643</v>
      </c>
      <c r="P61" s="93">
        <v>6437</v>
      </c>
      <c r="Q61" s="96">
        <f t="shared" si="0"/>
        <v>75864.69</v>
      </c>
    </row>
    <row r="62" spans="2:17" x14ac:dyDescent="0.2">
      <c r="B62" s="7">
        <v>57</v>
      </c>
      <c r="C62" s="8" t="s">
        <v>99</v>
      </c>
      <c r="D62" s="10" t="s">
        <v>213</v>
      </c>
      <c r="E62" s="93">
        <v>3023</v>
      </c>
      <c r="F62" s="114">
        <v>3066</v>
      </c>
      <c r="G62" s="93">
        <v>2788</v>
      </c>
      <c r="H62" s="93">
        <v>3068</v>
      </c>
      <c r="I62" s="34">
        <v>2923</v>
      </c>
      <c r="J62" s="130">
        <v>2818</v>
      </c>
      <c r="K62" s="130">
        <v>2970</v>
      </c>
      <c r="L62" s="130">
        <v>3043</v>
      </c>
      <c r="M62" s="130">
        <v>2933</v>
      </c>
      <c r="N62" s="130">
        <v>3218</v>
      </c>
      <c r="O62" s="130">
        <v>2991</v>
      </c>
      <c r="P62" s="93">
        <v>2721</v>
      </c>
      <c r="Q62" s="96">
        <f t="shared" si="0"/>
        <v>35562</v>
      </c>
    </row>
    <row r="63" spans="2:17" x14ac:dyDescent="0.2">
      <c r="B63" s="7">
        <v>58</v>
      </c>
      <c r="C63" s="8" t="s">
        <v>101</v>
      </c>
      <c r="D63" s="10" t="s">
        <v>192</v>
      </c>
      <c r="E63" s="93">
        <v>2899.3389999999999</v>
      </c>
      <c r="F63" s="114">
        <v>2883.0389999999998</v>
      </c>
      <c r="G63" s="93">
        <v>2528.9490000000001</v>
      </c>
      <c r="H63" s="93">
        <v>2989.3989999999999</v>
      </c>
      <c r="I63" s="34">
        <v>2787.1489999999999</v>
      </c>
      <c r="J63" s="130">
        <v>2840.4390000000003</v>
      </c>
      <c r="K63" s="130">
        <v>2864.4790000000003</v>
      </c>
      <c r="L63" s="130">
        <v>3119.239</v>
      </c>
      <c r="M63" s="130">
        <v>2983.5889999999999</v>
      </c>
      <c r="N63" s="130">
        <v>3125.6289999999999</v>
      </c>
      <c r="O63" s="130">
        <v>3092.8890000000001</v>
      </c>
      <c r="P63" s="93">
        <v>2766.1289999999999</v>
      </c>
      <c r="Q63" s="96">
        <f t="shared" si="0"/>
        <v>34880.267999999996</v>
      </c>
    </row>
    <row r="64" spans="2:17" x14ac:dyDescent="0.2">
      <c r="B64" s="7">
        <v>59</v>
      </c>
      <c r="C64" s="8" t="s">
        <v>103</v>
      </c>
      <c r="D64" s="10" t="s">
        <v>104</v>
      </c>
      <c r="E64" s="93">
        <v>1095.2940000000001</v>
      </c>
      <c r="F64" s="114">
        <v>1062.7339999999999</v>
      </c>
      <c r="G64" s="93">
        <v>910.09400000000005</v>
      </c>
      <c r="H64" s="93">
        <v>866.7940000000001</v>
      </c>
      <c r="I64" s="34">
        <v>788.89400000000001</v>
      </c>
      <c r="J64" s="130">
        <v>798.34400000000005</v>
      </c>
      <c r="K64" s="130">
        <v>734.274</v>
      </c>
      <c r="L64" s="130">
        <v>728.88400000000001</v>
      </c>
      <c r="M64" s="130">
        <v>812.95399999999995</v>
      </c>
      <c r="N64" s="130">
        <v>1417.7940000000001</v>
      </c>
      <c r="O64" s="130">
        <v>803.75400000000002</v>
      </c>
      <c r="P64" s="93">
        <v>798.274</v>
      </c>
      <c r="Q64" s="96">
        <f t="shared" si="0"/>
        <v>10818.088000000002</v>
      </c>
    </row>
    <row r="65" spans="2:17" x14ac:dyDescent="0.2">
      <c r="B65" s="7">
        <v>60</v>
      </c>
      <c r="C65" s="8" t="s">
        <v>105</v>
      </c>
      <c r="D65" s="10" t="s">
        <v>214</v>
      </c>
      <c r="E65" s="93">
        <v>3579.7579999999998</v>
      </c>
      <c r="F65" s="114">
        <v>3458.0079999999998</v>
      </c>
      <c r="G65" s="93">
        <v>3128.2979999999998</v>
      </c>
      <c r="H65" s="93">
        <v>3603.3879999999999</v>
      </c>
      <c r="I65" s="34">
        <v>3241.7280000000001</v>
      </c>
      <c r="J65" s="130">
        <v>3334.8180000000002</v>
      </c>
      <c r="K65" s="130">
        <v>3770.0680000000002</v>
      </c>
      <c r="L65" s="130">
        <v>3489.268</v>
      </c>
      <c r="M65" s="130">
        <v>3315.0879999999997</v>
      </c>
      <c r="N65" s="130">
        <v>3422.8679999999999</v>
      </c>
      <c r="O65" s="130">
        <v>3424.5079999999998</v>
      </c>
      <c r="P65" s="93">
        <v>3104.6880000000001</v>
      </c>
      <c r="Q65" s="96">
        <f t="shared" si="0"/>
        <v>40872.485999999997</v>
      </c>
    </row>
    <row r="66" spans="2:17" x14ac:dyDescent="0.2">
      <c r="B66" s="7">
        <v>61</v>
      </c>
      <c r="C66" s="8" t="s">
        <v>187</v>
      </c>
      <c r="D66" s="10" t="s">
        <v>179</v>
      </c>
      <c r="E66" s="93">
        <v>547.13200000000006</v>
      </c>
      <c r="F66" s="93">
        <v>576.13200000000006</v>
      </c>
      <c r="G66" s="93">
        <v>919.40200000000004</v>
      </c>
      <c r="H66" s="93">
        <v>713.39200000000005</v>
      </c>
      <c r="I66" s="34">
        <v>545.62199999999996</v>
      </c>
      <c r="J66" s="130">
        <v>391.90200000000004</v>
      </c>
      <c r="K66" s="130">
        <v>699.42200000000003</v>
      </c>
      <c r="L66" s="130">
        <v>425.08199999999999</v>
      </c>
      <c r="M66" s="130">
        <v>400.63200000000001</v>
      </c>
      <c r="N66" s="130">
        <v>474.19200000000001</v>
      </c>
      <c r="O66" s="130">
        <v>440.952</v>
      </c>
      <c r="P66" s="93">
        <v>393.24200000000002</v>
      </c>
      <c r="Q66" s="96">
        <f t="shared" si="0"/>
        <v>6527.1040000000003</v>
      </c>
    </row>
    <row r="67" spans="2:17" x14ac:dyDescent="0.2">
      <c r="B67" s="7"/>
      <c r="C67" s="8" t="s">
        <v>283</v>
      </c>
      <c r="D67" s="10" t="s">
        <v>279</v>
      </c>
      <c r="E67" s="93">
        <v>934.56959017803399</v>
      </c>
      <c r="F67" s="93">
        <v>1132.3699999999999</v>
      </c>
      <c r="G67" s="93">
        <v>909.21790337146308</v>
      </c>
      <c r="H67" s="93">
        <v>964.30305001290105</v>
      </c>
      <c r="I67" s="34">
        <v>462.90302206072079</v>
      </c>
      <c r="J67" s="130">
        <v>803.74236690461862</v>
      </c>
      <c r="K67" s="130">
        <v>820.33050765459711</v>
      </c>
      <c r="L67" s="130">
        <v>809.06309129612112</v>
      </c>
      <c r="M67" s="130">
        <v>841.61340522060732</v>
      </c>
      <c r="N67" s="130">
        <v>894.19468156016171</v>
      </c>
      <c r="O67" s="130">
        <v>960.86022834781124</v>
      </c>
      <c r="P67" s="93">
        <v>888.56097338092377</v>
      </c>
      <c r="Q67" s="96">
        <f t="shared" si="0"/>
        <v>10421.72881998796</v>
      </c>
    </row>
    <row r="68" spans="2:17" x14ac:dyDescent="0.2">
      <c r="B68" s="7"/>
      <c r="C68" s="8" t="s">
        <v>284</v>
      </c>
      <c r="D68" s="10" t="s">
        <v>280</v>
      </c>
      <c r="E68" s="93">
        <v>536.9381181732175</v>
      </c>
      <c r="F68" s="93">
        <v>650.58342650726752</v>
      </c>
      <c r="G68" s="93">
        <v>522.37281757977121</v>
      </c>
      <c r="H68" s="93">
        <v>554.02087812849402</v>
      </c>
      <c r="I68" s="34">
        <v>265.95159972477853</v>
      </c>
      <c r="J68" s="130">
        <v>461.77397437000081</v>
      </c>
      <c r="K68" s="130">
        <v>471.30435623978667</v>
      </c>
      <c r="L68" s="130">
        <v>464.83088930936611</v>
      </c>
      <c r="M68" s="130">
        <v>483.53201599724775</v>
      </c>
      <c r="N68" s="130">
        <v>513.74152833921039</v>
      </c>
      <c r="O68" s="130">
        <v>552.04287434419882</v>
      </c>
      <c r="P68" s="93">
        <v>510.50479487400014</v>
      </c>
      <c r="Q68" s="96">
        <f t="shared" si="0"/>
        <v>5987.5972735873393</v>
      </c>
    </row>
    <row r="69" spans="2:17" x14ac:dyDescent="0.2">
      <c r="B69" s="7"/>
      <c r="C69" s="8" t="s">
        <v>285</v>
      </c>
      <c r="D69" s="10" t="s">
        <v>281</v>
      </c>
      <c r="E69" s="93">
        <v>645.41078954158434</v>
      </c>
      <c r="F69" s="93">
        <v>782.01</v>
      </c>
      <c r="G69" s="93">
        <v>627.9029951836244</v>
      </c>
      <c r="H69" s="93">
        <v>665.94462243054966</v>
      </c>
      <c r="I69" s="34">
        <v>319.67935623978673</v>
      </c>
      <c r="J69" s="130">
        <v>555.06192483013683</v>
      </c>
      <c r="K69" s="130">
        <v>566.51764212608589</v>
      </c>
      <c r="L69" s="130">
        <v>558.73640018921481</v>
      </c>
      <c r="M69" s="130">
        <v>581.2155435623979</v>
      </c>
      <c r="N69" s="130">
        <v>617.52800593446295</v>
      </c>
      <c r="O69" s="130">
        <v>663.56702072761686</v>
      </c>
      <c r="P69" s="93">
        <v>613.63738496602741</v>
      </c>
      <c r="Q69" s="96">
        <f t="shared" si="0"/>
        <v>7197.2116857314886</v>
      </c>
    </row>
    <row r="70" spans="2:17" x14ac:dyDescent="0.2">
      <c r="B70" s="7"/>
      <c r="C70" s="8" t="s">
        <v>286</v>
      </c>
      <c r="D70" s="10" t="s">
        <v>282</v>
      </c>
      <c r="E70" s="93">
        <v>869.0815021071644</v>
      </c>
      <c r="F70" s="93">
        <v>1053.0264148103554</v>
      </c>
      <c r="G70" s="93">
        <v>845.50628386514154</v>
      </c>
      <c r="H70" s="93">
        <v>896.7314494280555</v>
      </c>
      <c r="I70" s="34">
        <v>430.46602197471407</v>
      </c>
      <c r="J70" s="130">
        <v>747.42173389524385</v>
      </c>
      <c r="K70" s="130">
        <v>762.84749397953044</v>
      </c>
      <c r="L70" s="130">
        <v>752.36961920529802</v>
      </c>
      <c r="M70" s="130">
        <v>782.63903521974726</v>
      </c>
      <c r="N70" s="130">
        <v>831.53578416616506</v>
      </c>
      <c r="O70" s="130">
        <v>893.5298765803733</v>
      </c>
      <c r="P70" s="93">
        <v>826.29684677904879</v>
      </c>
      <c r="Q70" s="96">
        <f t="shared" si="0"/>
        <v>9691.4520620108378</v>
      </c>
    </row>
    <row r="71" spans="2:17" x14ac:dyDescent="0.2">
      <c r="B71" s="7">
        <v>62</v>
      </c>
      <c r="C71" s="8" t="s">
        <v>107</v>
      </c>
      <c r="D71" s="10" t="s">
        <v>108</v>
      </c>
      <c r="E71" s="93">
        <v>1018.6980000000001</v>
      </c>
      <c r="F71" s="114">
        <v>1157.278</v>
      </c>
      <c r="G71" s="93">
        <v>961.61799999999994</v>
      </c>
      <c r="H71" s="93">
        <v>968.21799999999996</v>
      </c>
      <c r="I71" s="34">
        <v>842.298</v>
      </c>
      <c r="J71" s="130">
        <v>924.50800000000004</v>
      </c>
      <c r="K71" s="130">
        <v>767.91800000000001</v>
      </c>
      <c r="L71" s="130">
        <v>1064.578</v>
      </c>
      <c r="M71" s="130">
        <v>1218.4079999999999</v>
      </c>
      <c r="N71" s="130">
        <v>1084.1979999999999</v>
      </c>
      <c r="O71" s="130">
        <v>687.82800000000009</v>
      </c>
      <c r="P71" s="93">
        <v>548.27800000000002</v>
      </c>
      <c r="Q71" s="96">
        <f t="shared" si="0"/>
        <v>11243.825999999999</v>
      </c>
    </row>
    <row r="72" spans="2:17" x14ac:dyDescent="0.2">
      <c r="B72" s="7">
        <v>63</v>
      </c>
      <c r="C72" s="8" t="s">
        <v>109</v>
      </c>
      <c r="D72" s="10" t="s">
        <v>110</v>
      </c>
      <c r="E72" s="93">
        <v>808.63599999999997</v>
      </c>
      <c r="F72" s="114">
        <v>801.08600000000001</v>
      </c>
      <c r="G72" s="93">
        <v>651.59600000000012</v>
      </c>
      <c r="H72" s="93">
        <v>750.64599999999996</v>
      </c>
      <c r="I72" s="34">
        <v>709.54600000000005</v>
      </c>
      <c r="J72" s="130">
        <v>675.23599999999999</v>
      </c>
      <c r="K72" s="130">
        <v>722.89599999999996</v>
      </c>
      <c r="L72" s="130">
        <v>738.11599999999999</v>
      </c>
      <c r="M72" s="130">
        <v>780.43599999999992</v>
      </c>
      <c r="N72" s="130">
        <v>696.33600000000001</v>
      </c>
      <c r="O72" s="130">
        <v>615.11599999999999</v>
      </c>
      <c r="P72" s="93">
        <v>620.55600000000004</v>
      </c>
      <c r="Q72" s="96">
        <f t="shared" si="0"/>
        <v>8570.2019999999993</v>
      </c>
    </row>
    <row r="73" spans="2:17" x14ac:dyDescent="0.2">
      <c r="B73" s="7">
        <v>64</v>
      </c>
      <c r="C73" s="8" t="s">
        <v>111</v>
      </c>
      <c r="D73" s="10" t="s">
        <v>112</v>
      </c>
      <c r="E73" s="93">
        <v>633.98</v>
      </c>
      <c r="F73" s="114">
        <v>697.48</v>
      </c>
      <c r="G73" s="93">
        <v>563.05999999999995</v>
      </c>
      <c r="H73" s="93">
        <v>635.13</v>
      </c>
      <c r="I73" s="34">
        <v>576.07999999999993</v>
      </c>
      <c r="J73" s="130">
        <v>572.03</v>
      </c>
      <c r="K73" s="130">
        <v>619.81999999999994</v>
      </c>
      <c r="L73" s="130">
        <v>600.28</v>
      </c>
      <c r="M73" s="130">
        <v>750.31999999999994</v>
      </c>
      <c r="N73" s="130">
        <v>591.04</v>
      </c>
      <c r="O73" s="130">
        <v>755.33999999999992</v>
      </c>
      <c r="P73" s="93">
        <v>570.75</v>
      </c>
      <c r="Q73" s="96">
        <f t="shared" si="0"/>
        <v>7565.3099999999995</v>
      </c>
    </row>
    <row r="74" spans="2:17" x14ac:dyDescent="0.2">
      <c r="B74" s="7">
        <v>65</v>
      </c>
      <c r="C74" s="8" t="s">
        <v>113</v>
      </c>
      <c r="D74" s="10" t="s">
        <v>114</v>
      </c>
      <c r="E74" s="93">
        <v>284.53000000000003</v>
      </c>
      <c r="F74" s="114">
        <v>268.49</v>
      </c>
      <c r="G74" s="93">
        <v>238.98000000000002</v>
      </c>
      <c r="H74" s="93">
        <v>267.36</v>
      </c>
      <c r="I74" s="34">
        <v>255.86</v>
      </c>
      <c r="J74" s="130">
        <v>268.76</v>
      </c>
      <c r="K74" s="130">
        <v>267.09000000000003</v>
      </c>
      <c r="L74" s="130">
        <v>244.70999999999998</v>
      </c>
      <c r="M74" s="130">
        <v>276.12</v>
      </c>
      <c r="N74" s="130">
        <v>262.7</v>
      </c>
      <c r="O74" s="130">
        <v>288.77</v>
      </c>
      <c r="P74" s="93">
        <v>217.75</v>
      </c>
      <c r="Q74" s="96">
        <f>SUM(N74:P74)</f>
        <v>769.22</v>
      </c>
    </row>
    <row r="75" spans="2:17" x14ac:dyDescent="0.2">
      <c r="B75" s="7">
        <v>66</v>
      </c>
      <c r="C75" s="8" t="s">
        <v>115</v>
      </c>
      <c r="D75" s="10" t="s">
        <v>116</v>
      </c>
      <c r="E75" s="93">
        <v>778.39200000000005</v>
      </c>
      <c r="F75" s="114">
        <v>768.58199999999999</v>
      </c>
      <c r="G75" s="93">
        <v>687.54200000000003</v>
      </c>
      <c r="H75" s="93">
        <v>863.15200000000004</v>
      </c>
      <c r="I75" s="34">
        <v>696.97199999999998</v>
      </c>
      <c r="J75" s="130">
        <v>771.33199999999999</v>
      </c>
      <c r="K75" s="130">
        <v>804.572</v>
      </c>
      <c r="L75" s="130">
        <v>739.44200000000001</v>
      </c>
      <c r="M75" s="130">
        <v>699.80200000000002</v>
      </c>
      <c r="N75" s="130">
        <v>695.63200000000006</v>
      </c>
      <c r="O75" s="130">
        <v>679.67200000000003</v>
      </c>
      <c r="P75" s="93">
        <v>673.53200000000004</v>
      </c>
      <c r="Q75" s="96">
        <f t="shared" si="0"/>
        <v>8858.6239999999998</v>
      </c>
    </row>
    <row r="76" spans="2:17" x14ac:dyDescent="0.2">
      <c r="B76" s="7">
        <v>67</v>
      </c>
      <c r="C76" s="8" t="s">
        <v>117</v>
      </c>
      <c r="D76" s="10" t="s">
        <v>215</v>
      </c>
      <c r="E76" s="93">
        <v>4582.95</v>
      </c>
      <c r="F76" s="114">
        <v>4215.87</v>
      </c>
      <c r="G76" s="93">
        <v>3788.12</v>
      </c>
      <c r="H76" s="93">
        <v>4361.68</v>
      </c>
      <c r="I76" s="34">
        <v>3792.54</v>
      </c>
      <c r="J76" s="130">
        <v>4294.2700000000004</v>
      </c>
      <c r="K76" s="130">
        <v>4692.5200000000004</v>
      </c>
      <c r="L76" s="130">
        <v>3929.0299999999997</v>
      </c>
      <c r="M76" s="130">
        <v>4046.95</v>
      </c>
      <c r="N76" s="130">
        <v>4466.03</v>
      </c>
      <c r="O76" s="130">
        <v>4292.95</v>
      </c>
      <c r="P76" s="93">
        <v>3797.75</v>
      </c>
      <c r="Q76" s="96">
        <f t="shared" ref="Q76:Q98" si="1">SUM(E76:P76)</f>
        <v>50260.659999999996</v>
      </c>
    </row>
    <row r="77" spans="2:17" x14ac:dyDescent="0.2">
      <c r="B77" s="7">
        <v>68</v>
      </c>
      <c r="C77" s="8" t="s">
        <v>119</v>
      </c>
      <c r="D77" s="10" t="s">
        <v>120</v>
      </c>
      <c r="E77" s="93">
        <v>1263</v>
      </c>
      <c r="F77" s="114">
        <v>1281</v>
      </c>
      <c r="G77" s="93">
        <v>1150.4000000000001</v>
      </c>
      <c r="H77" s="93">
        <v>1277</v>
      </c>
      <c r="I77" s="34">
        <v>1277</v>
      </c>
      <c r="J77" s="130">
        <v>1315</v>
      </c>
      <c r="K77" s="130">
        <v>1276</v>
      </c>
      <c r="L77" s="130">
        <v>1424</v>
      </c>
      <c r="M77" s="130">
        <v>1419</v>
      </c>
      <c r="N77" s="130">
        <v>1364</v>
      </c>
      <c r="O77" s="130">
        <v>1292</v>
      </c>
      <c r="P77" s="93">
        <v>1171</v>
      </c>
      <c r="Q77" s="96">
        <f t="shared" si="1"/>
        <v>15509.4</v>
      </c>
    </row>
    <row r="78" spans="2:17" x14ac:dyDescent="0.2">
      <c r="B78" s="7">
        <v>69</v>
      </c>
      <c r="C78" s="8" t="s">
        <v>180</v>
      </c>
      <c r="D78" s="10" t="s">
        <v>121</v>
      </c>
      <c r="E78" s="93">
        <v>1201.886</v>
      </c>
      <c r="F78" s="115">
        <v>1242.5360000000001</v>
      </c>
      <c r="G78" s="93">
        <v>1081.826</v>
      </c>
      <c r="H78" s="93">
        <v>1251.626</v>
      </c>
      <c r="I78" s="34">
        <v>1211.2460000000001</v>
      </c>
      <c r="J78" s="130">
        <v>1167.0360000000001</v>
      </c>
      <c r="K78" s="130">
        <v>1263.4760000000001</v>
      </c>
      <c r="L78" s="130">
        <v>1255.9359999999999</v>
      </c>
      <c r="M78" s="130">
        <v>1364.0360000000001</v>
      </c>
      <c r="N78" s="130">
        <v>1249.7860000000001</v>
      </c>
      <c r="O78" s="130">
        <v>1236.876</v>
      </c>
      <c r="P78" s="93">
        <v>1057.7059999999999</v>
      </c>
      <c r="Q78" s="96">
        <f t="shared" si="1"/>
        <v>14583.972</v>
      </c>
    </row>
    <row r="79" spans="2:17" x14ac:dyDescent="0.2">
      <c r="B79" s="7">
        <v>70</v>
      </c>
      <c r="C79" s="8" t="s">
        <v>161</v>
      </c>
      <c r="D79" s="10" t="s">
        <v>122</v>
      </c>
      <c r="E79" s="93">
        <v>670.13799999999992</v>
      </c>
      <c r="F79" s="114">
        <v>657.71799999999996</v>
      </c>
      <c r="G79" s="93">
        <v>575.97800000000007</v>
      </c>
      <c r="H79" s="93">
        <v>695.76800000000003</v>
      </c>
      <c r="I79" s="34">
        <v>613.62799999999993</v>
      </c>
      <c r="J79" s="130">
        <v>684.65800000000002</v>
      </c>
      <c r="K79" s="130">
        <v>735.32799999999997</v>
      </c>
      <c r="L79" s="130">
        <v>689.51799999999992</v>
      </c>
      <c r="M79" s="130">
        <v>724.74800000000005</v>
      </c>
      <c r="N79" s="130">
        <v>703.23800000000006</v>
      </c>
      <c r="O79" s="130">
        <v>713.45799999999997</v>
      </c>
      <c r="P79" s="93">
        <v>609.23800000000006</v>
      </c>
      <c r="Q79" s="96">
        <f t="shared" si="1"/>
        <v>8073.4160000000002</v>
      </c>
    </row>
    <row r="80" spans="2:17" x14ac:dyDescent="0.2">
      <c r="B80" s="7">
        <v>71</v>
      </c>
      <c r="C80" s="8" t="s">
        <v>123</v>
      </c>
      <c r="D80" s="10" t="s">
        <v>216</v>
      </c>
      <c r="E80" s="93">
        <v>2619.3519999999999</v>
      </c>
      <c r="F80" s="114">
        <v>2486.902</v>
      </c>
      <c r="G80" s="93">
        <v>2263.4520000000002</v>
      </c>
      <c r="H80" s="93">
        <v>2620.6019999999999</v>
      </c>
      <c r="I80" s="34">
        <v>2333.732</v>
      </c>
      <c r="J80" s="130">
        <v>2455.6620000000003</v>
      </c>
      <c r="K80" s="130">
        <v>2377.9120000000003</v>
      </c>
      <c r="L80" s="130">
        <v>2628.752</v>
      </c>
      <c r="M80" s="130">
        <v>2466.3720000000003</v>
      </c>
      <c r="N80" s="130">
        <v>2528.192</v>
      </c>
      <c r="O80" s="130">
        <v>2429.212</v>
      </c>
      <c r="P80" s="93">
        <v>2185.502</v>
      </c>
      <c r="Q80" s="96">
        <f t="shared" si="1"/>
        <v>29395.644</v>
      </c>
    </row>
    <row r="81" spans="2:17" x14ac:dyDescent="0.2">
      <c r="B81" s="7">
        <v>72</v>
      </c>
      <c r="C81" s="8" t="s">
        <v>125</v>
      </c>
      <c r="D81" s="10" t="s">
        <v>126</v>
      </c>
      <c r="E81" s="93">
        <v>2593</v>
      </c>
      <c r="F81" s="114">
        <v>2513</v>
      </c>
      <c r="G81" s="93">
        <v>2293</v>
      </c>
      <c r="H81" s="93">
        <v>2605</v>
      </c>
      <c r="I81" s="34">
        <v>2539</v>
      </c>
      <c r="J81" s="130">
        <v>2451</v>
      </c>
      <c r="K81" s="130">
        <v>2548</v>
      </c>
      <c r="L81" s="130">
        <v>2756</v>
      </c>
      <c r="M81" s="130">
        <v>2784</v>
      </c>
      <c r="N81" s="130">
        <v>2740</v>
      </c>
      <c r="O81" s="130">
        <v>2714</v>
      </c>
      <c r="P81" s="93">
        <v>2482</v>
      </c>
      <c r="Q81" s="96">
        <f t="shared" si="1"/>
        <v>31018</v>
      </c>
    </row>
    <row r="82" spans="2:17" x14ac:dyDescent="0.2">
      <c r="B82" s="7">
        <v>73</v>
      </c>
      <c r="C82" s="8" t="s">
        <v>127</v>
      </c>
      <c r="D82" s="10" t="s">
        <v>128</v>
      </c>
      <c r="E82" s="93">
        <v>595.81200000000001</v>
      </c>
      <c r="F82" s="114">
        <v>626.67200000000003</v>
      </c>
      <c r="G82" s="93">
        <v>577.34199999999998</v>
      </c>
      <c r="H82" s="93">
        <v>559.67200000000003</v>
      </c>
      <c r="I82" s="34">
        <v>542.46199999999999</v>
      </c>
      <c r="J82" s="130">
        <v>579.14200000000005</v>
      </c>
      <c r="K82" s="130">
        <v>586.54200000000003</v>
      </c>
      <c r="L82" s="130">
        <v>620.62200000000007</v>
      </c>
      <c r="M82" s="130">
        <v>625.15200000000004</v>
      </c>
      <c r="N82" s="130">
        <v>680.80200000000002</v>
      </c>
      <c r="O82" s="130">
        <v>649.99199999999996</v>
      </c>
      <c r="P82" s="93">
        <v>561.31200000000001</v>
      </c>
      <c r="Q82" s="96">
        <f t="shared" si="1"/>
        <v>7205.5239999999994</v>
      </c>
    </row>
    <row r="83" spans="2:17" x14ac:dyDescent="0.2">
      <c r="B83" s="7">
        <v>74</v>
      </c>
      <c r="C83" s="8" t="s">
        <v>129</v>
      </c>
      <c r="D83" s="10" t="s">
        <v>130</v>
      </c>
      <c r="E83" s="93">
        <v>343.38800000000003</v>
      </c>
      <c r="F83" s="114">
        <v>305.27800000000002</v>
      </c>
      <c r="G83" s="93">
        <v>262.988</v>
      </c>
      <c r="H83" s="93">
        <v>289.18799999999999</v>
      </c>
      <c r="I83" s="34">
        <v>297.89800000000002</v>
      </c>
      <c r="J83" s="130">
        <v>276.72800000000001</v>
      </c>
      <c r="K83" s="130">
        <v>319.11800000000005</v>
      </c>
      <c r="L83" s="130">
        <v>305.608</v>
      </c>
      <c r="M83" s="130">
        <v>311.25800000000004</v>
      </c>
      <c r="N83" s="130">
        <v>312.62800000000004</v>
      </c>
      <c r="O83" s="130">
        <v>314.16800000000001</v>
      </c>
      <c r="P83" s="93">
        <v>276.20799999999997</v>
      </c>
      <c r="Q83" s="96">
        <f t="shared" si="1"/>
        <v>3614.4560000000006</v>
      </c>
    </row>
    <row r="84" spans="2:17" x14ac:dyDescent="0.2">
      <c r="B84" s="7">
        <v>75</v>
      </c>
      <c r="C84" s="8" t="s">
        <v>131</v>
      </c>
      <c r="D84" s="10" t="s">
        <v>132</v>
      </c>
      <c r="E84" s="93">
        <v>334.06200000000001</v>
      </c>
      <c r="F84" s="114">
        <v>341.93200000000002</v>
      </c>
      <c r="G84" s="93">
        <v>373.49199999999996</v>
      </c>
      <c r="H84" s="93">
        <v>325.83199999999999</v>
      </c>
      <c r="I84" s="34">
        <v>315.78199999999998</v>
      </c>
      <c r="J84" s="130">
        <v>315.10199999999998</v>
      </c>
      <c r="K84" s="130">
        <v>285.952</v>
      </c>
      <c r="L84" s="130">
        <v>303.80200000000002</v>
      </c>
      <c r="M84" s="130">
        <v>327.36199999999997</v>
      </c>
      <c r="N84" s="130">
        <v>354.702</v>
      </c>
      <c r="O84" s="130">
        <v>312.84199999999998</v>
      </c>
      <c r="P84" s="93">
        <v>261.61199999999997</v>
      </c>
      <c r="Q84" s="96">
        <f t="shared" si="1"/>
        <v>3852.4739999999997</v>
      </c>
    </row>
    <row r="85" spans="2:17" x14ac:dyDescent="0.2">
      <c r="B85" s="7">
        <v>76</v>
      </c>
      <c r="C85" s="8" t="s">
        <v>133</v>
      </c>
      <c r="D85" s="10" t="s">
        <v>134</v>
      </c>
      <c r="E85" s="93">
        <v>2065.9059999999999</v>
      </c>
      <c r="F85" s="114">
        <v>2029.7760000000001</v>
      </c>
      <c r="G85" s="93">
        <v>1852.8760000000002</v>
      </c>
      <c r="H85" s="93">
        <v>2016.4259999999999</v>
      </c>
      <c r="I85" s="34">
        <v>2023.586</v>
      </c>
      <c r="J85" s="130">
        <v>1999.7760000000001</v>
      </c>
      <c r="K85" s="130">
        <v>1903.9859999999999</v>
      </c>
      <c r="L85" s="130">
        <v>2011.8760000000002</v>
      </c>
      <c r="M85" s="130">
        <v>1979.076</v>
      </c>
      <c r="N85" s="130">
        <v>2076.616</v>
      </c>
      <c r="O85" s="130">
        <v>1966.116</v>
      </c>
      <c r="P85" s="93">
        <v>1760.4460000000001</v>
      </c>
      <c r="Q85" s="96">
        <f t="shared" si="1"/>
        <v>23686.462000000003</v>
      </c>
    </row>
    <row r="86" spans="2:17" x14ac:dyDescent="0.2">
      <c r="B86" s="7">
        <v>77</v>
      </c>
      <c r="C86" s="8" t="s">
        <v>169</v>
      </c>
      <c r="D86" s="10" t="s">
        <v>168</v>
      </c>
      <c r="E86" s="93">
        <v>735.0139999999999</v>
      </c>
      <c r="F86" s="114">
        <v>784.23399999999992</v>
      </c>
      <c r="G86" s="93">
        <v>652.12400000000002</v>
      </c>
      <c r="H86" s="93">
        <v>864.774</v>
      </c>
      <c r="I86" s="34">
        <v>711.78399999999988</v>
      </c>
      <c r="J86" s="130">
        <v>710.774</v>
      </c>
      <c r="K86" s="130">
        <v>688.524</v>
      </c>
      <c r="L86" s="130">
        <v>695.524</v>
      </c>
      <c r="M86" s="130">
        <v>767.79399999999998</v>
      </c>
      <c r="N86" s="130">
        <v>816.86400000000003</v>
      </c>
      <c r="O86" s="130">
        <v>807.79399999999998</v>
      </c>
      <c r="P86" s="93">
        <v>755.05399999999997</v>
      </c>
      <c r="Q86" s="96">
        <f t="shared" si="1"/>
        <v>8990.2579999999998</v>
      </c>
    </row>
    <row r="87" spans="2:17" x14ac:dyDescent="0.2">
      <c r="B87" s="7">
        <v>78</v>
      </c>
      <c r="C87" s="8" t="s">
        <v>135</v>
      </c>
      <c r="D87" s="10" t="s">
        <v>136</v>
      </c>
      <c r="E87" s="93">
        <v>520.01599999999996</v>
      </c>
      <c r="F87" s="114">
        <v>519.07600000000002</v>
      </c>
      <c r="G87" s="93">
        <v>460.32599999999996</v>
      </c>
      <c r="H87" s="93">
        <v>507.036</v>
      </c>
      <c r="I87" s="34">
        <v>484.30599999999998</v>
      </c>
      <c r="J87" s="130">
        <v>487.80599999999998</v>
      </c>
      <c r="K87" s="130">
        <v>503.80600000000004</v>
      </c>
      <c r="L87" s="130">
        <v>537.51599999999996</v>
      </c>
      <c r="M87" s="130">
        <v>520.64599999999996</v>
      </c>
      <c r="N87" s="130">
        <v>526.68599999999992</v>
      </c>
      <c r="O87" s="130">
        <v>528.42599999999993</v>
      </c>
      <c r="P87" s="93">
        <v>467.57599999999996</v>
      </c>
      <c r="Q87" s="96">
        <f t="shared" si="1"/>
        <v>6063.2220000000007</v>
      </c>
    </row>
    <row r="88" spans="2:17" x14ac:dyDescent="0.2">
      <c r="B88" s="7">
        <v>79</v>
      </c>
      <c r="C88" s="8" t="s">
        <v>162</v>
      </c>
      <c r="D88" s="10" t="s">
        <v>137</v>
      </c>
      <c r="E88" s="93">
        <v>561.30999999999995</v>
      </c>
      <c r="F88" s="114">
        <v>525.43000000000006</v>
      </c>
      <c r="G88" s="93">
        <v>469.02</v>
      </c>
      <c r="H88" s="93">
        <v>471.38</v>
      </c>
      <c r="I88" s="34">
        <v>462.58000000000004</v>
      </c>
      <c r="J88" s="130">
        <v>497.15999999999997</v>
      </c>
      <c r="K88" s="130">
        <v>503.43</v>
      </c>
      <c r="L88" s="130">
        <v>491.21000000000004</v>
      </c>
      <c r="M88" s="130">
        <v>535.31999999999994</v>
      </c>
      <c r="N88" s="130">
        <v>608.04999999999995</v>
      </c>
      <c r="O88" s="130">
        <v>581.80999999999995</v>
      </c>
      <c r="P88" s="93">
        <v>484.56</v>
      </c>
      <c r="Q88" s="96">
        <f t="shared" si="1"/>
        <v>6191.2599999999993</v>
      </c>
    </row>
    <row r="89" spans="2:17" x14ac:dyDescent="0.2">
      <c r="B89" s="7">
        <v>80</v>
      </c>
      <c r="C89" s="8" t="s">
        <v>163</v>
      </c>
      <c r="D89" s="10" t="s">
        <v>138</v>
      </c>
      <c r="E89" s="93">
        <v>631.66800000000001</v>
      </c>
      <c r="F89" s="114">
        <v>602.22800000000007</v>
      </c>
      <c r="G89" s="93">
        <v>516.49800000000005</v>
      </c>
      <c r="H89" s="93">
        <v>596.428</v>
      </c>
      <c r="I89" s="34">
        <v>556.69800000000009</v>
      </c>
      <c r="J89" s="130">
        <v>556.00800000000004</v>
      </c>
      <c r="K89" s="130">
        <v>590.56799999999998</v>
      </c>
      <c r="L89" s="130">
        <v>636.84799999999996</v>
      </c>
      <c r="M89" s="130">
        <v>885.31799999999998</v>
      </c>
      <c r="N89" s="130">
        <v>692.64800000000002</v>
      </c>
      <c r="O89" s="130">
        <v>657.59799999999996</v>
      </c>
      <c r="P89" s="93">
        <v>529.63800000000003</v>
      </c>
      <c r="Q89" s="96">
        <f t="shared" si="1"/>
        <v>7452.1460000000006</v>
      </c>
    </row>
    <row r="90" spans="2:17" x14ac:dyDescent="0.2">
      <c r="B90" s="7">
        <v>81</v>
      </c>
      <c r="C90" s="8" t="s">
        <v>139</v>
      </c>
      <c r="D90" s="10" t="s">
        <v>140</v>
      </c>
      <c r="E90" s="93">
        <v>900.09799999999996</v>
      </c>
      <c r="F90" s="114">
        <v>1326.7080000000001</v>
      </c>
      <c r="G90" s="93">
        <v>928.03800000000001</v>
      </c>
      <c r="H90" s="93">
        <v>1068.9679999999998</v>
      </c>
      <c r="I90" s="34">
        <v>941.51800000000003</v>
      </c>
      <c r="J90" s="130">
        <v>1122.3579999999999</v>
      </c>
      <c r="K90" s="130">
        <v>981.52800000000002</v>
      </c>
      <c r="L90" s="130">
        <v>971.73800000000006</v>
      </c>
      <c r="M90" s="130">
        <v>1014.278</v>
      </c>
      <c r="N90" s="130">
        <v>1037.9680000000001</v>
      </c>
      <c r="O90" s="130">
        <v>1070.4380000000001</v>
      </c>
      <c r="P90" s="93">
        <v>823.35800000000006</v>
      </c>
      <c r="Q90" s="96">
        <f t="shared" si="1"/>
        <v>12186.996000000001</v>
      </c>
    </row>
    <row r="91" spans="2:17" x14ac:dyDescent="0.2">
      <c r="B91" s="7">
        <v>82</v>
      </c>
      <c r="C91" s="8" t="s">
        <v>164</v>
      </c>
      <c r="D91" s="10" t="s">
        <v>141</v>
      </c>
      <c r="E91" s="93">
        <v>1639</v>
      </c>
      <c r="F91" s="114">
        <v>1595</v>
      </c>
      <c r="G91" s="93">
        <v>1446</v>
      </c>
      <c r="H91" s="93">
        <v>1642</v>
      </c>
      <c r="I91" s="34">
        <v>1648</v>
      </c>
      <c r="J91" s="130">
        <v>1617</v>
      </c>
      <c r="K91" s="130">
        <v>1737</v>
      </c>
      <c r="L91" s="130">
        <v>1878</v>
      </c>
      <c r="M91" s="130">
        <v>1795</v>
      </c>
      <c r="N91" s="130">
        <v>1747</v>
      </c>
      <c r="O91" s="130">
        <v>1684</v>
      </c>
      <c r="P91" s="93">
        <v>1627</v>
      </c>
      <c r="Q91" s="96">
        <f t="shared" si="1"/>
        <v>20055</v>
      </c>
    </row>
    <row r="92" spans="2:17" x14ac:dyDescent="0.2">
      <c r="B92" s="7">
        <v>83</v>
      </c>
      <c r="C92" s="8" t="s">
        <v>142</v>
      </c>
      <c r="D92" s="10" t="s">
        <v>143</v>
      </c>
      <c r="E92" s="93">
        <v>1862</v>
      </c>
      <c r="F92" s="114">
        <v>1692</v>
      </c>
      <c r="G92" s="93">
        <v>1653.8</v>
      </c>
      <c r="H92" s="93">
        <v>1853</v>
      </c>
      <c r="I92" s="34">
        <v>1793</v>
      </c>
      <c r="J92" s="130">
        <v>1818</v>
      </c>
      <c r="K92" s="130">
        <v>1889</v>
      </c>
      <c r="L92" s="130">
        <v>2213.37</v>
      </c>
      <c r="M92" s="130">
        <v>1958</v>
      </c>
      <c r="N92" s="130">
        <v>1959</v>
      </c>
      <c r="O92" s="130">
        <v>1851</v>
      </c>
      <c r="P92" s="93">
        <v>1672</v>
      </c>
      <c r="Q92" s="96">
        <f t="shared" si="1"/>
        <v>22214.17</v>
      </c>
    </row>
    <row r="93" spans="2:17" x14ac:dyDescent="0.2">
      <c r="B93" s="7">
        <v>84</v>
      </c>
      <c r="C93" s="8" t="s">
        <v>302</v>
      </c>
      <c r="D93" s="10" t="s">
        <v>145</v>
      </c>
      <c r="E93" s="93">
        <v>2088</v>
      </c>
      <c r="F93" s="114">
        <v>2032</v>
      </c>
      <c r="G93" s="93">
        <v>1836</v>
      </c>
      <c r="H93" s="93">
        <v>2028</v>
      </c>
      <c r="I93" s="34">
        <v>1974</v>
      </c>
      <c r="J93" s="130">
        <v>1961</v>
      </c>
      <c r="K93" s="130">
        <v>2063</v>
      </c>
      <c r="L93" s="130">
        <v>2286.89</v>
      </c>
      <c r="M93" s="130">
        <v>2166</v>
      </c>
      <c r="N93" s="130">
        <v>2498</v>
      </c>
      <c r="O93" s="130">
        <v>2056</v>
      </c>
      <c r="P93" s="93">
        <v>1890</v>
      </c>
      <c r="Q93" s="96">
        <f t="shared" si="1"/>
        <v>24878.89</v>
      </c>
    </row>
    <row r="94" spans="2:17" x14ac:dyDescent="0.2">
      <c r="B94" s="7">
        <v>85</v>
      </c>
      <c r="C94" s="8" t="s">
        <v>146</v>
      </c>
      <c r="D94" s="10" t="s">
        <v>147</v>
      </c>
      <c r="E94" s="93">
        <v>3227.6580000000004</v>
      </c>
      <c r="F94" s="114">
        <v>3063.5680000000002</v>
      </c>
      <c r="G94" s="93">
        <v>2829.1880000000001</v>
      </c>
      <c r="H94" s="93">
        <v>3190.038</v>
      </c>
      <c r="I94" s="34">
        <v>2827.788</v>
      </c>
      <c r="J94" s="130">
        <v>2849.2780000000002</v>
      </c>
      <c r="K94" s="130">
        <v>3094.1080000000002</v>
      </c>
      <c r="L94" s="130">
        <v>3133.1080000000002</v>
      </c>
      <c r="M94" s="130">
        <v>2998.808</v>
      </c>
      <c r="N94" s="130">
        <v>3409.5079999999998</v>
      </c>
      <c r="O94" s="130">
        <v>3321.1480000000001</v>
      </c>
      <c r="P94" s="93">
        <v>2831.9080000000004</v>
      </c>
      <c r="Q94" s="96">
        <f t="shared" si="1"/>
        <v>36776.106000000007</v>
      </c>
    </row>
    <row r="95" spans="2:17" x14ac:dyDescent="0.2">
      <c r="B95" s="7">
        <v>86</v>
      </c>
      <c r="C95" s="8" t="s">
        <v>148</v>
      </c>
      <c r="D95" s="10" t="s">
        <v>195</v>
      </c>
      <c r="E95" s="93">
        <v>2158.6239999999998</v>
      </c>
      <c r="F95" s="114">
        <v>2177.2240000000002</v>
      </c>
      <c r="G95" s="93">
        <v>1961.5039999999999</v>
      </c>
      <c r="H95" s="93">
        <v>2195.2139999999999</v>
      </c>
      <c r="I95" s="34">
        <v>1947.7239999999999</v>
      </c>
      <c r="J95" s="130">
        <v>2013.2639999999999</v>
      </c>
      <c r="K95" s="130">
        <v>1979.5940000000001</v>
      </c>
      <c r="L95" s="130">
        <v>3141.6439999999998</v>
      </c>
      <c r="M95" s="130">
        <v>2062.8739999999998</v>
      </c>
      <c r="N95" s="130">
        <v>2174.3440000000001</v>
      </c>
      <c r="O95" s="130">
        <v>2099.7439999999997</v>
      </c>
      <c r="P95" s="93">
        <v>1909.5239999999999</v>
      </c>
      <c r="Q95" s="96">
        <f t="shared" si="1"/>
        <v>25821.277999999998</v>
      </c>
    </row>
    <row r="96" spans="2:17" x14ac:dyDescent="0.2">
      <c r="B96" s="7">
        <v>87</v>
      </c>
      <c r="C96" s="8" t="s">
        <v>150</v>
      </c>
      <c r="D96" s="10" t="s">
        <v>151</v>
      </c>
      <c r="E96" s="93">
        <v>1331</v>
      </c>
      <c r="F96" s="114">
        <v>1284</v>
      </c>
      <c r="G96" s="93">
        <v>1176</v>
      </c>
      <c r="H96" s="93">
        <v>1335</v>
      </c>
      <c r="I96" s="34">
        <v>1308</v>
      </c>
      <c r="J96" s="130">
        <v>1285</v>
      </c>
      <c r="K96" s="130">
        <v>1349</v>
      </c>
      <c r="L96" s="130">
        <v>1452</v>
      </c>
      <c r="M96" s="130">
        <v>1471</v>
      </c>
      <c r="N96" s="130">
        <v>1469</v>
      </c>
      <c r="O96" s="130">
        <v>1406</v>
      </c>
      <c r="P96" s="93">
        <v>1256</v>
      </c>
      <c r="Q96" s="96">
        <f t="shared" si="1"/>
        <v>16122</v>
      </c>
    </row>
    <row r="97" spans="2:17" x14ac:dyDescent="0.2">
      <c r="B97" s="7">
        <v>88</v>
      </c>
      <c r="C97" s="8" t="s">
        <v>152</v>
      </c>
      <c r="D97" s="10" t="s">
        <v>153</v>
      </c>
      <c r="E97" s="93">
        <v>2984.2660000000001</v>
      </c>
      <c r="F97" s="114">
        <v>2821.806</v>
      </c>
      <c r="G97" s="93">
        <v>2549.3159999999998</v>
      </c>
      <c r="H97" s="93">
        <v>2946.7460000000001</v>
      </c>
      <c r="I97" s="34">
        <v>2559.9560000000001</v>
      </c>
      <c r="J97" s="130">
        <v>2715.7359999999999</v>
      </c>
      <c r="K97" s="130">
        <v>2726.7960000000003</v>
      </c>
      <c r="L97" s="130">
        <v>2959.0259999999998</v>
      </c>
      <c r="M97" s="130">
        <v>2842.2460000000001</v>
      </c>
      <c r="N97" s="130">
        <v>3080.4859999999999</v>
      </c>
      <c r="O97" s="130">
        <v>2930.2759999999998</v>
      </c>
      <c r="P97" s="93">
        <v>2506.9259999999999</v>
      </c>
      <c r="Q97" s="96">
        <f t="shared" si="1"/>
        <v>33623.581999999995</v>
      </c>
    </row>
    <row r="98" spans="2:17" x14ac:dyDescent="0.2">
      <c r="B98" s="7">
        <v>89</v>
      </c>
      <c r="C98" s="21" t="s">
        <v>154</v>
      </c>
      <c r="D98" s="16" t="s">
        <v>155</v>
      </c>
      <c r="E98" s="93">
        <v>1910.8709999999999</v>
      </c>
      <c r="F98" s="116">
        <v>1943.501</v>
      </c>
      <c r="G98" s="93">
        <v>1647.0609999999999</v>
      </c>
      <c r="H98" s="93">
        <v>1958.6709999999998</v>
      </c>
      <c r="I98" s="34">
        <v>1684.741</v>
      </c>
      <c r="J98" s="130">
        <v>1741.5909999999999</v>
      </c>
      <c r="K98" s="130">
        <v>1771.671</v>
      </c>
      <c r="L98" s="130">
        <v>1802.8910000000001</v>
      </c>
      <c r="M98" s="130">
        <v>1823.501</v>
      </c>
      <c r="N98" s="130">
        <v>1981.8609999999999</v>
      </c>
      <c r="O98" s="130">
        <v>1874.1209999999999</v>
      </c>
      <c r="P98" s="93">
        <v>1775.681</v>
      </c>
      <c r="Q98" s="96">
        <f t="shared" si="1"/>
        <v>21916.162</v>
      </c>
    </row>
    <row r="99" spans="2:17" x14ac:dyDescent="0.2">
      <c r="B99" s="7"/>
      <c r="C99" s="8"/>
      <c r="D99" s="37"/>
      <c r="E99" s="93"/>
      <c r="F99" s="93"/>
      <c r="G99" s="93"/>
      <c r="H99" s="93"/>
      <c r="I99" s="93"/>
      <c r="J99" s="130"/>
      <c r="K99" s="130"/>
      <c r="L99" s="130"/>
      <c r="M99" s="130"/>
      <c r="N99" s="130"/>
      <c r="O99" s="130"/>
      <c r="P99" s="93"/>
      <c r="Q99" s="96"/>
    </row>
    <row r="100" spans="2:17" ht="14.25" x14ac:dyDescent="0.2">
      <c r="B100" s="25"/>
      <c r="C100" s="26" t="s">
        <v>196</v>
      </c>
      <c r="D100" s="27"/>
      <c r="E100" s="108">
        <f t="shared" ref="E100:Q100" si="2">SUM(E7:E99)</f>
        <v>141660.97500000003</v>
      </c>
      <c r="F100" s="108">
        <f t="shared" si="2"/>
        <v>138967.3248413176</v>
      </c>
      <c r="G100" s="108">
        <f t="shared" si="2"/>
        <v>125899.38500000001</v>
      </c>
      <c r="H100" s="108">
        <f t="shared" si="2"/>
        <v>140565.64499999999</v>
      </c>
      <c r="I100" s="108">
        <f t="shared" si="2"/>
        <v>135794.37500000003</v>
      </c>
      <c r="J100" s="133">
        <f t="shared" si="2"/>
        <v>133588.04499999998</v>
      </c>
      <c r="K100" s="133">
        <f t="shared" si="2"/>
        <v>137149.90500000003</v>
      </c>
      <c r="L100" s="133">
        <f t="shared" si="2"/>
        <v>143100.095</v>
      </c>
      <c r="M100" s="133">
        <f t="shared" si="2"/>
        <v>142013.58100000001</v>
      </c>
      <c r="N100" s="133">
        <f t="shared" si="2"/>
        <v>142675.60499999995</v>
      </c>
      <c r="O100" s="133">
        <f t="shared" si="2"/>
        <v>139426.375</v>
      </c>
      <c r="P100" s="108">
        <f t="shared" si="2"/>
        <v>128354.817</v>
      </c>
      <c r="Q100" s="108">
        <f t="shared" si="2"/>
        <v>1646824.2278413172</v>
      </c>
    </row>
    <row r="101" spans="2:17" ht="14.25" hidden="1" x14ac:dyDescent="0.2">
      <c r="B101" s="41"/>
      <c r="C101" s="82" t="s">
        <v>250</v>
      </c>
      <c r="D101" s="42"/>
      <c r="E101" s="108">
        <f t="shared" ref="E101:J101" si="3">E100*20.44</f>
        <v>2895550.3290000008</v>
      </c>
      <c r="F101" s="108">
        <f t="shared" si="3"/>
        <v>2840492.1197565319</v>
      </c>
      <c r="G101" s="108">
        <f t="shared" si="3"/>
        <v>2573383.4294000003</v>
      </c>
      <c r="H101" s="108">
        <f t="shared" si="3"/>
        <v>2873161.7837999999</v>
      </c>
      <c r="I101" s="108">
        <f t="shared" si="3"/>
        <v>2775637.0250000008</v>
      </c>
      <c r="J101" s="133">
        <f t="shared" si="3"/>
        <v>2730539.6398</v>
      </c>
      <c r="K101" s="133">
        <f t="shared" ref="K101:L101" si="4">K100*21.22</f>
        <v>2910320.9841000005</v>
      </c>
      <c r="L101" s="133">
        <f t="shared" si="4"/>
        <v>3036584.0159</v>
      </c>
      <c r="M101" s="133">
        <f>M100*21.72</f>
        <v>3084534.9793199999</v>
      </c>
      <c r="N101" s="133">
        <f>N100*21.72</f>
        <v>3098914.1405999986</v>
      </c>
      <c r="O101" s="133">
        <f>O100*21.72</f>
        <v>3028340.8649999998</v>
      </c>
      <c r="P101" s="108">
        <f>P100*21.72</f>
        <v>2787866.62524</v>
      </c>
      <c r="Q101" s="108">
        <f>SUM(E101:P101)</f>
        <v>34635325.93691653</v>
      </c>
    </row>
    <row r="102" spans="2:17" ht="14.25" x14ac:dyDescent="0.2">
      <c r="B102" s="28"/>
      <c r="C102" s="56"/>
      <c r="D102" s="2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20"/>
    </row>
    <row r="103" spans="2:17" ht="14.25" x14ac:dyDescent="0.2">
      <c r="B103" s="30"/>
      <c r="C103" s="39"/>
      <c r="D103" s="30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2:17" ht="14.25" x14ac:dyDescent="0.2">
      <c r="B104" s="30"/>
      <c r="C104" s="30"/>
      <c r="D104" s="30"/>
      <c r="E104" s="32"/>
      <c r="F104" s="32"/>
      <c r="G104" s="32"/>
      <c r="H104" s="32"/>
      <c r="I104" s="32"/>
      <c r="J104" s="32"/>
      <c r="K104" s="32"/>
      <c r="L104" s="32"/>
      <c r="M104" s="32"/>
      <c r="N104" s="80"/>
      <c r="O104" s="81"/>
      <c r="P104" s="32"/>
    </row>
    <row r="105" spans="2:17" ht="14.25" x14ac:dyDescent="0.2">
      <c r="B105" s="30"/>
      <c r="C105" s="30"/>
      <c r="D105" s="30"/>
      <c r="E105" s="33"/>
      <c r="F105" s="33"/>
      <c r="G105" s="33"/>
      <c r="H105" s="33"/>
      <c r="I105" s="33"/>
    </row>
    <row r="106" spans="2:17" x14ac:dyDescent="0.2">
      <c r="E106" s="31"/>
      <c r="F106" s="31"/>
      <c r="G106" s="31"/>
      <c r="H106" s="31"/>
      <c r="I106" s="31"/>
    </row>
    <row r="107" spans="2:17" x14ac:dyDescent="0.2">
      <c r="P107" s="38"/>
    </row>
  </sheetData>
  <mergeCells count="16">
    <mergeCell ref="Q4:Q6"/>
    <mergeCell ref="O4:O6"/>
    <mergeCell ref="F4:F6"/>
    <mergeCell ref="G4:G6"/>
    <mergeCell ref="H4:H6"/>
    <mergeCell ref="I4:I6"/>
    <mergeCell ref="L4:L6"/>
    <mergeCell ref="M4:M6"/>
    <mergeCell ref="N4:N6"/>
    <mergeCell ref="P4:P6"/>
    <mergeCell ref="B4:B6"/>
    <mergeCell ref="C4:C6"/>
    <mergeCell ref="D4:D6"/>
    <mergeCell ref="E4:E6"/>
    <mergeCell ref="K4:K6"/>
    <mergeCell ref="J4:J6"/>
  </mergeCells>
  <phoneticPr fontId="2" type="noConversion"/>
  <pageMargins left="0.35433070866141736" right="0.35433070866141736" top="0.39370078740157483" bottom="0.39370078740157483" header="0.11811023622047245" footer="0.11811023622047245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2:Q108"/>
  <sheetViews>
    <sheetView zoomScaleNormal="100" workbookViewId="0">
      <pane xSplit="3" ySplit="6" topLeftCell="D91" activePane="bottomRight" state="frozen"/>
      <selection pane="topRight" activeCell="E1" sqref="E1"/>
      <selection pane="bottomLeft" activeCell="A9" sqref="A9"/>
      <selection pane="bottomRight" activeCell="B108" sqref="B108"/>
    </sheetView>
  </sheetViews>
  <sheetFormatPr defaultRowHeight="12.75" x14ac:dyDescent="0.2"/>
  <cols>
    <col min="1" max="1" width="3.28515625" customWidth="1"/>
    <col min="2" max="2" width="16.42578125" customWidth="1"/>
    <col min="3" max="3" width="10.85546875" customWidth="1"/>
    <col min="4" max="4" width="12.140625" customWidth="1"/>
    <col min="5" max="5" width="13.7109375" style="38" customWidth="1"/>
    <col min="6" max="6" width="14" style="38" customWidth="1"/>
    <col min="7" max="7" width="13.140625" style="38" customWidth="1"/>
    <col min="8" max="9" width="13.7109375" style="38" customWidth="1"/>
    <col min="10" max="10" width="12.7109375" style="38" customWidth="1"/>
    <col min="11" max="11" width="13.28515625" style="38" customWidth="1"/>
    <col min="12" max="12" width="13" style="38" customWidth="1"/>
    <col min="13" max="13" width="13.140625" style="38" customWidth="1"/>
    <col min="14" max="14" width="12.7109375" customWidth="1"/>
    <col min="15" max="15" width="12.140625" customWidth="1"/>
    <col min="16" max="16" width="14.5703125" customWidth="1"/>
  </cols>
  <sheetData>
    <row r="2" spans="1:16" ht="15.75" x14ac:dyDescent="0.25">
      <c r="B2" s="3"/>
      <c r="C2" s="3" t="s">
        <v>288</v>
      </c>
    </row>
    <row r="3" spans="1:16" ht="15.75" x14ac:dyDescent="0.25">
      <c r="A3" s="23"/>
      <c r="C3" s="1"/>
      <c r="D3" s="24"/>
    </row>
    <row r="4" spans="1:16" ht="12.75" customHeight="1" x14ac:dyDescent="0.2">
      <c r="A4" s="177" t="s">
        <v>0</v>
      </c>
      <c r="B4" s="179" t="s">
        <v>1</v>
      </c>
      <c r="C4" s="182" t="s">
        <v>2</v>
      </c>
      <c r="D4" s="207" t="s">
        <v>254</v>
      </c>
      <c r="E4" s="201" t="s">
        <v>265</v>
      </c>
      <c r="F4" s="201" t="s">
        <v>255</v>
      </c>
      <c r="G4" s="201" t="s">
        <v>258</v>
      </c>
      <c r="H4" s="201" t="s">
        <v>267</v>
      </c>
      <c r="I4" s="201" t="s">
        <v>260</v>
      </c>
      <c r="J4" s="201" t="s">
        <v>268</v>
      </c>
      <c r="K4" s="201" t="s">
        <v>269</v>
      </c>
      <c r="L4" s="204" t="s">
        <v>270</v>
      </c>
      <c r="M4" s="201" t="s">
        <v>271</v>
      </c>
      <c r="N4" s="201" t="s">
        <v>272</v>
      </c>
      <c r="O4" s="201" t="s">
        <v>273</v>
      </c>
      <c r="P4" s="210" t="s">
        <v>262</v>
      </c>
    </row>
    <row r="5" spans="1:16" x14ac:dyDescent="0.2">
      <c r="A5" s="178"/>
      <c r="B5" s="180"/>
      <c r="C5" s="183"/>
      <c r="D5" s="208"/>
      <c r="E5" s="202"/>
      <c r="F5" s="202"/>
      <c r="G5" s="202"/>
      <c r="H5" s="202"/>
      <c r="I5" s="202"/>
      <c r="J5" s="202"/>
      <c r="K5" s="202"/>
      <c r="L5" s="205"/>
      <c r="M5" s="202"/>
      <c r="N5" s="202"/>
      <c r="O5" s="202"/>
      <c r="P5" s="211"/>
    </row>
    <row r="6" spans="1:16" ht="21" customHeight="1" x14ac:dyDescent="0.2">
      <c r="A6" s="178"/>
      <c r="B6" s="181"/>
      <c r="C6" s="184"/>
      <c r="D6" s="209"/>
      <c r="E6" s="203"/>
      <c r="F6" s="203"/>
      <c r="G6" s="203"/>
      <c r="H6" s="203"/>
      <c r="I6" s="203"/>
      <c r="J6" s="203"/>
      <c r="K6" s="203"/>
      <c r="L6" s="206"/>
      <c r="M6" s="203"/>
      <c r="N6" s="203"/>
      <c r="O6" s="203"/>
      <c r="P6" s="212"/>
    </row>
    <row r="7" spans="1:16" x14ac:dyDescent="0.2">
      <c r="A7" s="7">
        <v>1</v>
      </c>
      <c r="B7" s="8" t="s">
        <v>4</v>
      </c>
      <c r="C7" s="10" t="s">
        <v>5</v>
      </c>
      <c r="D7" s="86">
        <v>451.40799999999996</v>
      </c>
      <c r="E7" s="135">
        <v>462.91800000000001</v>
      </c>
      <c r="F7" s="135">
        <v>437.44799999999998</v>
      </c>
      <c r="G7" s="135">
        <v>458.048</v>
      </c>
      <c r="H7" s="135">
        <v>405.70799999999997</v>
      </c>
      <c r="I7" s="135">
        <v>382.738</v>
      </c>
      <c r="J7" s="135">
        <v>297.858</v>
      </c>
      <c r="K7" s="135">
        <v>322.05799999999999</v>
      </c>
      <c r="L7" s="135">
        <v>364.69</v>
      </c>
      <c r="M7" s="159">
        <v>387.32799999999997</v>
      </c>
      <c r="N7" s="96">
        <v>425.26799999999997</v>
      </c>
      <c r="O7" s="96">
        <v>437.65799999999996</v>
      </c>
      <c r="P7" s="96">
        <f t="shared" ref="P7:P37" si="0">SUM(D7:O7)</f>
        <v>4833.1279999999997</v>
      </c>
    </row>
    <row r="8" spans="1:16" x14ac:dyDescent="0.2">
      <c r="A8" s="7">
        <v>2</v>
      </c>
      <c r="B8" s="8" t="s">
        <v>6</v>
      </c>
      <c r="C8" s="10" t="s">
        <v>7</v>
      </c>
      <c r="D8" s="86">
        <v>510.62599999999998</v>
      </c>
      <c r="E8" s="135">
        <v>549.73599999999999</v>
      </c>
      <c r="F8" s="135">
        <v>507.82599999999996</v>
      </c>
      <c r="G8" s="135">
        <v>536.50600000000009</v>
      </c>
      <c r="H8" s="135">
        <v>527.48599999999999</v>
      </c>
      <c r="I8" s="135">
        <v>495.24599999999998</v>
      </c>
      <c r="J8" s="135">
        <v>410.82599999999996</v>
      </c>
      <c r="K8" s="135">
        <v>409.95599999999996</v>
      </c>
      <c r="L8" s="135">
        <v>429.38</v>
      </c>
      <c r="M8" s="159">
        <v>513.73599999999999</v>
      </c>
      <c r="N8" s="96">
        <v>518.99599999999998</v>
      </c>
      <c r="O8" s="96">
        <v>500.11599999999999</v>
      </c>
      <c r="P8" s="96">
        <f t="shared" si="0"/>
        <v>5910.4360000000006</v>
      </c>
    </row>
    <row r="9" spans="1:16" x14ac:dyDescent="0.2">
      <c r="A9" s="7">
        <v>3</v>
      </c>
      <c r="B9" s="8" t="s">
        <v>8</v>
      </c>
      <c r="C9" s="10" t="s">
        <v>9</v>
      </c>
      <c r="D9" s="93">
        <v>461.428</v>
      </c>
      <c r="E9" s="135">
        <v>417.63799999999998</v>
      </c>
      <c r="F9" s="135">
        <v>355.09800000000001</v>
      </c>
      <c r="G9" s="135">
        <v>406.40800000000002</v>
      </c>
      <c r="H9" s="135">
        <v>371.858</v>
      </c>
      <c r="I9" s="135">
        <v>351.13799999999998</v>
      </c>
      <c r="J9" s="135">
        <v>301.63799999999998</v>
      </c>
      <c r="K9" s="135">
        <v>276.31799999999998</v>
      </c>
      <c r="L9" s="135">
        <v>333.98</v>
      </c>
      <c r="M9" s="159">
        <v>331.71800000000002</v>
      </c>
      <c r="N9" s="96">
        <v>382.77800000000002</v>
      </c>
      <c r="O9" s="96">
        <v>363.03800000000001</v>
      </c>
      <c r="P9" s="96">
        <f t="shared" si="0"/>
        <v>4353.0380000000005</v>
      </c>
    </row>
    <row r="10" spans="1:16" x14ac:dyDescent="0.2">
      <c r="A10" s="7">
        <v>4</v>
      </c>
      <c r="B10" s="8" t="s">
        <v>10</v>
      </c>
      <c r="C10" s="10" t="s">
        <v>11</v>
      </c>
      <c r="D10" s="93">
        <v>2283.6170000000002</v>
      </c>
      <c r="E10" s="135">
        <v>2125.7370000000001</v>
      </c>
      <c r="F10" s="135">
        <v>2046.3670000000002</v>
      </c>
      <c r="G10" s="135">
        <v>2102.0769999999998</v>
      </c>
      <c r="H10" s="135">
        <v>1994.9970000000001</v>
      </c>
      <c r="I10" s="135">
        <v>1957.837</v>
      </c>
      <c r="J10" s="135">
        <v>1543.777</v>
      </c>
      <c r="K10" s="135">
        <v>1692.9170000000001</v>
      </c>
      <c r="L10" s="135">
        <v>1741.2</v>
      </c>
      <c r="M10" s="159">
        <v>1878.4070000000002</v>
      </c>
      <c r="N10" s="96">
        <v>2008.2470000000001</v>
      </c>
      <c r="O10" s="96">
        <v>2039.047</v>
      </c>
      <c r="P10" s="96">
        <f t="shared" si="0"/>
        <v>23414.226999999995</v>
      </c>
    </row>
    <row r="11" spans="1:16" x14ac:dyDescent="0.2">
      <c r="A11" s="7">
        <v>5</v>
      </c>
      <c r="B11" s="8" t="s">
        <v>12</v>
      </c>
      <c r="C11" s="10" t="s">
        <v>13</v>
      </c>
      <c r="D11" s="86">
        <v>411.81400000000002</v>
      </c>
      <c r="E11" s="135">
        <v>385.28400000000005</v>
      </c>
      <c r="F11" s="135">
        <v>347.80400000000003</v>
      </c>
      <c r="G11" s="135">
        <v>379.84400000000005</v>
      </c>
      <c r="H11" s="135">
        <v>352.25400000000002</v>
      </c>
      <c r="I11" s="135">
        <v>346.69400000000002</v>
      </c>
      <c r="J11" s="135">
        <v>249.334</v>
      </c>
      <c r="K11" s="135">
        <v>297.464</v>
      </c>
      <c r="L11" s="135">
        <v>280.79000000000002</v>
      </c>
      <c r="M11" s="159">
        <v>343.20400000000001</v>
      </c>
      <c r="N11" s="96">
        <v>339.99400000000003</v>
      </c>
      <c r="O11" s="96">
        <v>355.11400000000003</v>
      </c>
      <c r="P11" s="96">
        <f t="shared" si="0"/>
        <v>4089.5940000000001</v>
      </c>
    </row>
    <row r="12" spans="1:16" x14ac:dyDescent="0.2">
      <c r="A12" s="7">
        <v>6</v>
      </c>
      <c r="B12" s="8" t="s">
        <v>14</v>
      </c>
      <c r="C12" s="10" t="s">
        <v>15</v>
      </c>
      <c r="D12" s="86">
        <v>380.14400000000001</v>
      </c>
      <c r="E12" s="135">
        <v>402.69400000000002</v>
      </c>
      <c r="F12" s="135">
        <v>384.28399999999999</v>
      </c>
      <c r="G12" s="135">
        <v>411.66399999999999</v>
      </c>
      <c r="H12" s="135">
        <v>361.22399999999999</v>
      </c>
      <c r="I12" s="135">
        <v>352.10399999999998</v>
      </c>
      <c r="J12" s="135">
        <v>302.35399999999998</v>
      </c>
      <c r="K12" s="135">
        <v>340.38400000000001</v>
      </c>
      <c r="L12" s="135">
        <v>297.82</v>
      </c>
      <c r="M12" s="159">
        <v>326.62400000000002</v>
      </c>
      <c r="N12" s="96">
        <v>375.48400000000004</v>
      </c>
      <c r="O12" s="96">
        <v>401.38400000000001</v>
      </c>
      <c r="P12" s="96">
        <f t="shared" si="0"/>
        <v>4336.1639999999989</v>
      </c>
    </row>
    <row r="13" spans="1:16" x14ac:dyDescent="0.2">
      <c r="A13" s="7">
        <v>7</v>
      </c>
      <c r="B13" s="8" t="s">
        <v>158</v>
      </c>
      <c r="C13" s="10" t="s">
        <v>16</v>
      </c>
      <c r="D13" s="86">
        <v>2117.6019999999999</v>
      </c>
      <c r="E13" s="135">
        <v>2121.672</v>
      </c>
      <c r="F13" s="135">
        <v>2017.3220000000001</v>
      </c>
      <c r="G13" s="135">
        <v>2056.3519999999999</v>
      </c>
      <c r="H13" s="135">
        <v>1971.752</v>
      </c>
      <c r="I13" s="135">
        <v>1815.202</v>
      </c>
      <c r="J13" s="135">
        <v>1403.8019999999999</v>
      </c>
      <c r="K13" s="135">
        <v>1660.0219999999999</v>
      </c>
      <c r="L13" s="135">
        <v>1730.99</v>
      </c>
      <c r="M13" s="159">
        <v>1954.972</v>
      </c>
      <c r="N13" s="96">
        <v>2205.6320000000001</v>
      </c>
      <c r="O13" s="96">
        <v>2178.1419999999998</v>
      </c>
      <c r="P13" s="96">
        <f t="shared" si="0"/>
        <v>23233.462000000003</v>
      </c>
    </row>
    <row r="14" spans="1:16" x14ac:dyDescent="0.2">
      <c r="A14" s="7">
        <v>8</v>
      </c>
      <c r="B14" s="8" t="s">
        <v>17</v>
      </c>
      <c r="C14" s="10" t="s">
        <v>18</v>
      </c>
      <c r="D14" s="86">
        <v>464.82799999999997</v>
      </c>
      <c r="E14" s="135">
        <v>461.90799999999996</v>
      </c>
      <c r="F14" s="135">
        <v>428.94799999999998</v>
      </c>
      <c r="G14" s="135">
        <v>434.86799999999999</v>
      </c>
      <c r="H14" s="135">
        <v>427.71799999999996</v>
      </c>
      <c r="I14" s="135">
        <v>408.90799999999996</v>
      </c>
      <c r="J14" s="135">
        <v>337.78799999999995</v>
      </c>
      <c r="K14" s="135">
        <v>390.58799999999997</v>
      </c>
      <c r="L14" s="135">
        <v>413.42</v>
      </c>
      <c r="M14" s="159">
        <v>441.71799999999996</v>
      </c>
      <c r="N14" s="96">
        <v>485.41799999999995</v>
      </c>
      <c r="O14" s="96">
        <v>496.64799999999997</v>
      </c>
      <c r="P14" s="96">
        <f t="shared" si="0"/>
        <v>5192.7579999999989</v>
      </c>
    </row>
    <row r="15" spans="1:16" x14ac:dyDescent="0.2">
      <c r="A15" s="7">
        <v>9</v>
      </c>
      <c r="B15" s="8" t="s">
        <v>19</v>
      </c>
      <c r="C15" s="10" t="s">
        <v>20</v>
      </c>
      <c r="D15" s="86">
        <v>520.02200000000005</v>
      </c>
      <c r="E15" s="135">
        <v>512.04200000000003</v>
      </c>
      <c r="F15" s="135">
        <v>483.63200000000001</v>
      </c>
      <c r="G15" s="135">
        <v>538.65200000000004</v>
      </c>
      <c r="H15" s="135">
        <v>479.04199999999997</v>
      </c>
      <c r="I15" s="135">
        <v>430.71199999999999</v>
      </c>
      <c r="J15" s="135">
        <v>342.30199999999996</v>
      </c>
      <c r="K15" s="135">
        <v>377.61199999999997</v>
      </c>
      <c r="L15" s="135">
        <v>389.22</v>
      </c>
      <c r="M15" s="159">
        <v>421.77199999999999</v>
      </c>
      <c r="N15" s="96">
        <v>459.27199999999999</v>
      </c>
      <c r="O15" s="96">
        <v>451.50200000000001</v>
      </c>
      <c r="P15" s="96">
        <f t="shared" si="0"/>
        <v>5405.7820000000002</v>
      </c>
    </row>
    <row r="16" spans="1:16" x14ac:dyDescent="0.2">
      <c r="A16" s="7">
        <v>10</v>
      </c>
      <c r="B16" s="8" t="s">
        <v>21</v>
      </c>
      <c r="C16" s="10" t="s">
        <v>22</v>
      </c>
      <c r="D16" s="86">
        <v>637.87599999999998</v>
      </c>
      <c r="E16" s="135">
        <v>629.35599999999999</v>
      </c>
      <c r="F16" s="135">
        <v>605.44599999999991</v>
      </c>
      <c r="G16" s="135">
        <v>597.62599999999998</v>
      </c>
      <c r="H16" s="135">
        <v>589.89599999999996</v>
      </c>
      <c r="I16" s="135">
        <v>559.63599999999997</v>
      </c>
      <c r="J16" s="135">
        <v>458.71600000000001</v>
      </c>
      <c r="K16" s="135">
        <v>486.69600000000003</v>
      </c>
      <c r="L16" s="135">
        <v>507.09</v>
      </c>
      <c r="M16" s="159">
        <v>528.24599999999998</v>
      </c>
      <c r="N16" s="96">
        <v>604.82599999999991</v>
      </c>
      <c r="O16" s="96">
        <v>613.98599999999999</v>
      </c>
      <c r="P16" s="96">
        <f t="shared" si="0"/>
        <v>6819.3959999999997</v>
      </c>
    </row>
    <row r="17" spans="1:16" x14ac:dyDescent="0.2">
      <c r="A17" s="7">
        <v>11</v>
      </c>
      <c r="B17" s="8" t="s">
        <v>23</v>
      </c>
      <c r="C17" s="10" t="s">
        <v>24</v>
      </c>
      <c r="D17" s="86">
        <v>478.59999999999997</v>
      </c>
      <c r="E17" s="135">
        <v>452.69</v>
      </c>
      <c r="F17" s="135">
        <v>427.66999999999996</v>
      </c>
      <c r="G17" s="135">
        <v>458.25</v>
      </c>
      <c r="H17" s="135">
        <v>449.25</v>
      </c>
      <c r="I17" s="135">
        <v>439.53999999999996</v>
      </c>
      <c r="J17" s="135">
        <v>348.09999999999997</v>
      </c>
      <c r="K17" s="135">
        <v>376.52</v>
      </c>
      <c r="L17" s="135">
        <v>411.18</v>
      </c>
      <c r="M17" s="159">
        <v>440.37</v>
      </c>
      <c r="N17" s="96">
        <v>482.28999999999996</v>
      </c>
      <c r="O17" s="96">
        <v>456.75</v>
      </c>
      <c r="P17" s="96">
        <f t="shared" si="0"/>
        <v>5221.21</v>
      </c>
    </row>
    <row r="18" spans="1:16" x14ac:dyDescent="0.2">
      <c r="A18" s="7">
        <v>12</v>
      </c>
      <c r="B18" s="8" t="s">
        <v>174</v>
      </c>
      <c r="C18" s="10" t="s">
        <v>166</v>
      </c>
      <c r="D18" s="86">
        <v>404.13799999999998</v>
      </c>
      <c r="E18" s="135">
        <v>390.85799999999995</v>
      </c>
      <c r="F18" s="135">
        <v>416.178</v>
      </c>
      <c r="G18" s="135">
        <v>396.63799999999998</v>
      </c>
      <c r="H18" s="135">
        <v>365.52799999999996</v>
      </c>
      <c r="I18" s="135">
        <v>339.84799999999996</v>
      </c>
      <c r="J18" s="135">
        <v>288.19799999999998</v>
      </c>
      <c r="K18" s="135">
        <v>285.66799999999995</v>
      </c>
      <c r="L18" s="135">
        <v>270.58</v>
      </c>
      <c r="M18" s="159">
        <v>322.56799999999998</v>
      </c>
      <c r="N18" s="96">
        <v>343.45799999999997</v>
      </c>
      <c r="O18" s="96">
        <v>314.18799999999999</v>
      </c>
      <c r="P18" s="96">
        <f t="shared" si="0"/>
        <v>4137.848</v>
      </c>
    </row>
    <row r="19" spans="1:16" x14ac:dyDescent="0.2">
      <c r="A19" s="7">
        <v>13</v>
      </c>
      <c r="B19" s="8" t="s">
        <v>181</v>
      </c>
      <c r="C19" s="10" t="s">
        <v>167</v>
      </c>
      <c r="D19" s="86">
        <v>357.43600000000004</v>
      </c>
      <c r="E19" s="135">
        <v>373.32600000000002</v>
      </c>
      <c r="F19" s="135">
        <v>328.44600000000003</v>
      </c>
      <c r="G19" s="135">
        <v>369.92600000000004</v>
      </c>
      <c r="H19" s="135">
        <v>318.02599999999995</v>
      </c>
      <c r="I19" s="135">
        <v>299.45600000000002</v>
      </c>
      <c r="J19" s="135">
        <v>235.566</v>
      </c>
      <c r="K19" s="135">
        <v>253.60599999999999</v>
      </c>
      <c r="L19" s="135">
        <v>289.54000000000002</v>
      </c>
      <c r="M19" s="159">
        <v>319.83600000000001</v>
      </c>
      <c r="N19" s="96">
        <v>374.91600000000005</v>
      </c>
      <c r="O19" s="96">
        <v>416.20600000000002</v>
      </c>
      <c r="P19" s="96">
        <f t="shared" si="0"/>
        <v>3936.2860000000001</v>
      </c>
    </row>
    <row r="20" spans="1:16" x14ac:dyDescent="0.2">
      <c r="A20" s="7">
        <v>14</v>
      </c>
      <c r="B20" s="8" t="s">
        <v>25</v>
      </c>
      <c r="C20" s="10" t="s">
        <v>26</v>
      </c>
      <c r="D20" s="86">
        <v>270.52999999999997</v>
      </c>
      <c r="E20" s="135">
        <v>295.88</v>
      </c>
      <c r="F20" s="135">
        <v>252.21</v>
      </c>
      <c r="G20" s="135">
        <v>272.29999999999995</v>
      </c>
      <c r="H20" s="135">
        <v>286.44000000000005</v>
      </c>
      <c r="I20" s="135">
        <v>233.54</v>
      </c>
      <c r="J20" s="135">
        <v>197.22</v>
      </c>
      <c r="K20" s="135">
        <v>225.04</v>
      </c>
      <c r="L20" s="135">
        <v>216.41</v>
      </c>
      <c r="M20" s="159">
        <v>213.44</v>
      </c>
      <c r="N20" s="96">
        <v>239.67</v>
      </c>
      <c r="O20" s="96">
        <v>240.36</v>
      </c>
      <c r="P20" s="96">
        <f t="shared" si="0"/>
        <v>2943.0400000000004</v>
      </c>
    </row>
    <row r="21" spans="1:16" x14ac:dyDescent="0.2">
      <c r="A21" s="7">
        <v>15</v>
      </c>
      <c r="B21" s="8" t="s">
        <v>182</v>
      </c>
      <c r="C21" s="10" t="s">
        <v>27</v>
      </c>
      <c r="D21" s="93">
        <v>456.54</v>
      </c>
      <c r="E21" s="135">
        <v>444.29</v>
      </c>
      <c r="F21" s="135">
        <v>404.45</v>
      </c>
      <c r="G21" s="135">
        <v>446.33</v>
      </c>
      <c r="H21" s="135">
        <v>397.3</v>
      </c>
      <c r="I21" s="135">
        <v>386.07</v>
      </c>
      <c r="J21" s="135">
        <v>176.10066722972971</v>
      </c>
      <c r="K21" s="135">
        <v>241.04</v>
      </c>
      <c r="L21" s="135">
        <v>315</v>
      </c>
      <c r="M21" s="135">
        <v>377</v>
      </c>
      <c r="N21" s="121">
        <v>412</v>
      </c>
      <c r="O21" s="121">
        <v>417</v>
      </c>
      <c r="P21" s="96">
        <f t="shared" si="0"/>
        <v>4473.1206672297303</v>
      </c>
    </row>
    <row r="22" spans="1:16" x14ac:dyDescent="0.2">
      <c r="A22" s="7">
        <v>16</v>
      </c>
      <c r="B22" s="8" t="s">
        <v>183</v>
      </c>
      <c r="C22" s="10" t="s">
        <v>28</v>
      </c>
      <c r="D22" s="93">
        <v>489.23</v>
      </c>
      <c r="E22" s="135">
        <v>454.5</v>
      </c>
      <c r="F22" s="135">
        <v>445.31</v>
      </c>
      <c r="G22" s="135">
        <v>470.84</v>
      </c>
      <c r="H22" s="135">
        <v>451.43</v>
      </c>
      <c r="I22" s="135">
        <v>370.75</v>
      </c>
      <c r="J22" s="135">
        <v>190.27264358108107</v>
      </c>
      <c r="K22" s="135">
        <v>229.8</v>
      </c>
      <c r="L22" s="135">
        <v>347</v>
      </c>
      <c r="M22" s="135">
        <v>426</v>
      </c>
      <c r="N22" s="121">
        <v>442</v>
      </c>
      <c r="O22" s="121">
        <v>449</v>
      </c>
      <c r="P22" s="96">
        <f t="shared" si="0"/>
        <v>4766.1326435810806</v>
      </c>
    </row>
    <row r="23" spans="1:16" x14ac:dyDescent="0.2">
      <c r="A23" s="7">
        <v>17</v>
      </c>
      <c r="B23" s="8" t="s">
        <v>32</v>
      </c>
      <c r="C23" s="10" t="s">
        <v>33</v>
      </c>
      <c r="D23" s="86">
        <v>2163.6460000000002</v>
      </c>
      <c r="E23" s="135">
        <v>2048.366</v>
      </c>
      <c r="F23" s="135">
        <v>1924.1559999999999</v>
      </c>
      <c r="G23" s="135">
        <v>2069.596</v>
      </c>
      <c r="H23" s="135">
        <v>1899.356</v>
      </c>
      <c r="I23" s="135">
        <v>1932.4659999999999</v>
      </c>
      <c r="J23" s="135">
        <v>1383.606</v>
      </c>
      <c r="K23" s="135">
        <v>1596.596</v>
      </c>
      <c r="L23" s="135">
        <v>1726.75</v>
      </c>
      <c r="M23" s="159">
        <v>1916.6759999999999</v>
      </c>
      <c r="N23" s="96">
        <v>2071.3360000000002</v>
      </c>
      <c r="O23" s="96">
        <v>2102.4259999999999</v>
      </c>
      <c r="P23" s="96">
        <f t="shared" si="0"/>
        <v>22834.975999999999</v>
      </c>
    </row>
    <row r="24" spans="1:16" x14ac:dyDescent="0.2">
      <c r="A24" s="7">
        <v>18</v>
      </c>
      <c r="B24" s="8" t="s">
        <v>34</v>
      </c>
      <c r="C24" s="10" t="s">
        <v>35</v>
      </c>
      <c r="D24" s="93">
        <v>1533.75</v>
      </c>
      <c r="E24" s="135">
        <v>1541.35</v>
      </c>
      <c r="F24" s="135">
        <v>1391.78</v>
      </c>
      <c r="G24" s="135">
        <v>1555.36</v>
      </c>
      <c r="H24" s="135">
        <v>1363.33</v>
      </c>
      <c r="I24" s="135">
        <v>1306.1300000000001</v>
      </c>
      <c r="J24" s="135">
        <v>871.21289977477477</v>
      </c>
      <c r="K24" s="135">
        <v>889.8</v>
      </c>
      <c r="L24" s="135">
        <v>1029.21</v>
      </c>
      <c r="M24" s="159">
        <v>1328.54</v>
      </c>
      <c r="N24" s="96">
        <v>1467.68</v>
      </c>
      <c r="O24" s="96">
        <v>1402.54</v>
      </c>
      <c r="P24" s="96">
        <f t="shared" si="0"/>
        <v>15680.682899774776</v>
      </c>
    </row>
    <row r="25" spans="1:16" x14ac:dyDescent="0.2">
      <c r="A25" s="7">
        <v>19</v>
      </c>
      <c r="B25" s="8" t="s">
        <v>36</v>
      </c>
      <c r="C25" s="10" t="s">
        <v>37</v>
      </c>
      <c r="D25" s="86">
        <v>1018.196</v>
      </c>
      <c r="E25" s="135">
        <v>1080.2660000000001</v>
      </c>
      <c r="F25" s="135">
        <v>974.01599999999996</v>
      </c>
      <c r="G25" s="135">
        <v>1073.9760000000001</v>
      </c>
      <c r="H25" s="135">
        <v>991.18600000000004</v>
      </c>
      <c r="I25" s="135">
        <v>983.29600000000005</v>
      </c>
      <c r="J25" s="135">
        <v>679.81600000000003</v>
      </c>
      <c r="K25" s="135">
        <v>759.98599999999999</v>
      </c>
      <c r="L25" s="135">
        <v>868.27</v>
      </c>
      <c r="M25" s="159">
        <v>904.27599999999995</v>
      </c>
      <c r="N25" s="96">
        <v>967.93600000000004</v>
      </c>
      <c r="O25" s="96">
        <v>1008.986</v>
      </c>
      <c r="P25" s="96">
        <f t="shared" si="0"/>
        <v>11310.206</v>
      </c>
    </row>
    <row r="26" spans="1:16" x14ac:dyDescent="0.2">
      <c r="A26" s="7">
        <v>20</v>
      </c>
      <c r="B26" s="8" t="s">
        <v>38</v>
      </c>
      <c r="C26" s="10" t="s">
        <v>39</v>
      </c>
      <c r="D26" s="86">
        <v>851.97800000000007</v>
      </c>
      <c r="E26" s="135">
        <v>790.22800000000007</v>
      </c>
      <c r="F26" s="135">
        <v>764.928</v>
      </c>
      <c r="G26" s="135">
        <v>758.678</v>
      </c>
      <c r="H26" s="135">
        <v>773.35800000000006</v>
      </c>
      <c r="I26" s="135">
        <v>755.43799999999999</v>
      </c>
      <c r="J26" s="135">
        <v>523.798</v>
      </c>
      <c r="K26" s="135">
        <v>599.33799999999997</v>
      </c>
      <c r="L26" s="135">
        <v>629.58000000000004</v>
      </c>
      <c r="M26" s="159">
        <v>684.20799999999997</v>
      </c>
      <c r="N26" s="96">
        <v>763.37800000000004</v>
      </c>
      <c r="O26" s="96">
        <v>771.10800000000006</v>
      </c>
      <c r="P26" s="96">
        <f t="shared" si="0"/>
        <v>8666.0179999999982</v>
      </c>
    </row>
    <row r="27" spans="1:16" x14ac:dyDescent="0.2">
      <c r="A27" s="7">
        <v>21</v>
      </c>
      <c r="B27" s="8" t="s">
        <v>40</v>
      </c>
      <c r="C27" s="10" t="s">
        <v>41</v>
      </c>
      <c r="D27" s="93">
        <v>372.25600000000003</v>
      </c>
      <c r="E27" s="135">
        <v>412.88600000000002</v>
      </c>
      <c r="F27" s="135">
        <v>362.80600000000004</v>
      </c>
      <c r="G27" s="135">
        <v>384.30600000000004</v>
      </c>
      <c r="H27" s="135">
        <v>430.346</v>
      </c>
      <c r="I27" s="135">
        <v>348.15600000000001</v>
      </c>
      <c r="J27" s="135">
        <v>247.43600000000001</v>
      </c>
      <c r="K27" s="135">
        <v>269.90600000000001</v>
      </c>
      <c r="L27" s="135">
        <v>321.79000000000002</v>
      </c>
      <c r="M27" s="159">
        <v>344.02600000000001</v>
      </c>
      <c r="N27" s="96">
        <v>388.29600000000005</v>
      </c>
      <c r="O27" s="96">
        <v>390.99600000000004</v>
      </c>
      <c r="P27" s="96">
        <f t="shared" si="0"/>
        <v>4273.2060000000001</v>
      </c>
    </row>
    <row r="28" spans="1:16" x14ac:dyDescent="0.2">
      <c r="A28" s="7">
        <v>22</v>
      </c>
      <c r="B28" s="8" t="s">
        <v>42</v>
      </c>
      <c r="C28" s="10" t="s">
        <v>43</v>
      </c>
      <c r="D28" s="93">
        <v>409.15799999999996</v>
      </c>
      <c r="E28" s="135">
        <v>373.38799999999998</v>
      </c>
      <c r="F28" s="135">
        <v>392.41800000000001</v>
      </c>
      <c r="G28" s="135">
        <v>384.238</v>
      </c>
      <c r="H28" s="135">
        <v>374.65799999999996</v>
      </c>
      <c r="I28" s="135">
        <v>369.13799999999998</v>
      </c>
      <c r="J28" s="135">
        <v>254.458</v>
      </c>
      <c r="K28" s="135">
        <v>294.64799999999997</v>
      </c>
      <c r="L28" s="135">
        <v>285.35000000000002</v>
      </c>
      <c r="M28" s="159">
        <v>376.59799999999996</v>
      </c>
      <c r="N28" s="96">
        <v>374.49799999999999</v>
      </c>
      <c r="O28" s="96">
        <v>419.798</v>
      </c>
      <c r="P28" s="96">
        <f t="shared" si="0"/>
        <v>4308.348</v>
      </c>
    </row>
    <row r="29" spans="1:16" x14ac:dyDescent="0.2">
      <c r="A29" s="7">
        <v>23</v>
      </c>
      <c r="B29" s="8" t="s">
        <v>44</v>
      </c>
      <c r="C29" s="10" t="s">
        <v>45</v>
      </c>
      <c r="D29" s="93">
        <v>441.14400000000001</v>
      </c>
      <c r="E29" s="135">
        <v>423.64400000000001</v>
      </c>
      <c r="F29" s="135">
        <v>396.37399999999997</v>
      </c>
      <c r="G29" s="135">
        <v>421.97399999999999</v>
      </c>
      <c r="H29" s="135">
        <v>411.44399999999996</v>
      </c>
      <c r="I29" s="135">
        <v>412.36399999999998</v>
      </c>
      <c r="J29" s="135">
        <v>246.87400000000002</v>
      </c>
      <c r="K29" s="135">
        <v>297.79399999999998</v>
      </c>
      <c r="L29" s="135">
        <v>330.95</v>
      </c>
      <c r="M29" s="159">
        <v>361.95400000000001</v>
      </c>
      <c r="N29" s="96">
        <v>435.57399999999996</v>
      </c>
      <c r="O29" s="96">
        <v>413.464</v>
      </c>
      <c r="P29" s="96">
        <f t="shared" si="0"/>
        <v>4593.5540000000001</v>
      </c>
    </row>
    <row r="30" spans="1:16" x14ac:dyDescent="0.2">
      <c r="A30" s="7">
        <v>24</v>
      </c>
      <c r="B30" s="8" t="s">
        <v>46</v>
      </c>
      <c r="C30" s="10" t="s">
        <v>47</v>
      </c>
      <c r="D30" s="93">
        <v>467.90600000000001</v>
      </c>
      <c r="E30" s="135">
        <v>531.7059999999999</v>
      </c>
      <c r="F30" s="135">
        <v>453.81600000000003</v>
      </c>
      <c r="G30" s="135">
        <v>455.70600000000002</v>
      </c>
      <c r="H30" s="135">
        <v>439.88600000000002</v>
      </c>
      <c r="I30" s="135">
        <v>431.35599999999999</v>
      </c>
      <c r="J30" s="135">
        <v>264.14600000000002</v>
      </c>
      <c r="K30" s="135">
        <v>369.89600000000002</v>
      </c>
      <c r="L30" s="135">
        <v>400</v>
      </c>
      <c r="M30" s="159">
        <v>446.27600000000001</v>
      </c>
      <c r="N30" s="96">
        <v>456.18600000000004</v>
      </c>
      <c r="O30" s="96">
        <v>457.81600000000003</v>
      </c>
      <c r="P30" s="96">
        <f t="shared" si="0"/>
        <v>5174.6959999999999</v>
      </c>
    </row>
    <row r="31" spans="1:16" x14ac:dyDescent="0.2">
      <c r="A31" s="7">
        <v>25</v>
      </c>
      <c r="B31" s="8" t="s">
        <v>184</v>
      </c>
      <c r="C31" s="10" t="s">
        <v>29</v>
      </c>
      <c r="D31" s="93">
        <v>390.15</v>
      </c>
      <c r="E31" s="135">
        <v>374.86</v>
      </c>
      <c r="F31" s="135">
        <v>338.09</v>
      </c>
      <c r="G31" s="135">
        <v>383.03</v>
      </c>
      <c r="H31" s="135">
        <v>341.13</v>
      </c>
      <c r="I31" s="135">
        <v>303.36</v>
      </c>
      <c r="J31" s="135">
        <v>183.41841779279281</v>
      </c>
      <c r="K31" s="135">
        <v>175.67</v>
      </c>
      <c r="L31" s="135">
        <v>284</v>
      </c>
      <c r="M31" s="135">
        <v>288</v>
      </c>
      <c r="N31" s="121">
        <v>375</v>
      </c>
      <c r="O31" s="121">
        <v>384</v>
      </c>
      <c r="P31" s="96">
        <f t="shared" si="0"/>
        <v>3820.7084177927927</v>
      </c>
    </row>
    <row r="32" spans="1:16" x14ac:dyDescent="0.2">
      <c r="A32" s="7">
        <v>26</v>
      </c>
      <c r="B32" s="8" t="s">
        <v>185</v>
      </c>
      <c r="C32" s="10" t="s">
        <v>30</v>
      </c>
      <c r="D32" s="93">
        <v>378.92</v>
      </c>
      <c r="E32" s="135">
        <v>360.54</v>
      </c>
      <c r="F32" s="135">
        <v>336.02</v>
      </c>
      <c r="G32" s="135">
        <v>355.43</v>
      </c>
      <c r="H32" s="135">
        <v>318.66000000000003</v>
      </c>
      <c r="I32" s="135">
        <v>316.62</v>
      </c>
      <c r="J32" s="135">
        <v>174.60221565315317</v>
      </c>
      <c r="K32" s="135">
        <v>271.68</v>
      </c>
      <c r="L32" s="135">
        <v>268</v>
      </c>
      <c r="M32" s="135">
        <v>317</v>
      </c>
      <c r="N32" s="121">
        <v>350</v>
      </c>
      <c r="O32" s="121">
        <v>368</v>
      </c>
      <c r="P32" s="96">
        <f t="shared" si="0"/>
        <v>3815.4722156531529</v>
      </c>
    </row>
    <row r="33" spans="1:16" x14ac:dyDescent="0.2">
      <c r="A33" s="7">
        <v>27</v>
      </c>
      <c r="B33" s="8" t="s">
        <v>186</v>
      </c>
      <c r="C33" s="10" t="s">
        <v>31</v>
      </c>
      <c r="D33" s="93">
        <v>375.86</v>
      </c>
      <c r="E33" s="135">
        <v>373.81</v>
      </c>
      <c r="F33" s="135">
        <v>338.07</v>
      </c>
      <c r="G33" s="135">
        <v>372.79</v>
      </c>
      <c r="H33" s="135">
        <v>322.75</v>
      </c>
      <c r="I33" s="135">
        <v>295.17</v>
      </c>
      <c r="J33" s="135">
        <v>163.13578265765764</v>
      </c>
      <c r="K33" s="135">
        <v>252.27</v>
      </c>
      <c r="L33" s="135">
        <v>233</v>
      </c>
      <c r="M33" s="135">
        <v>278</v>
      </c>
      <c r="N33" s="121">
        <v>354</v>
      </c>
      <c r="O33" s="121">
        <v>365</v>
      </c>
      <c r="P33" s="96">
        <f t="shared" si="0"/>
        <v>3723.8557826576575</v>
      </c>
    </row>
    <row r="34" spans="1:16" x14ac:dyDescent="0.2">
      <c r="A34" s="7">
        <v>28</v>
      </c>
      <c r="B34" s="8" t="s">
        <v>48</v>
      </c>
      <c r="C34" s="18" t="s">
        <v>49</v>
      </c>
      <c r="D34" s="93">
        <v>4232.97</v>
      </c>
      <c r="E34" s="135">
        <v>3961.7</v>
      </c>
      <c r="F34" s="135">
        <v>3506.16</v>
      </c>
      <c r="G34" s="135">
        <v>4179.88</v>
      </c>
      <c r="H34" s="135">
        <v>3780.75</v>
      </c>
      <c r="I34" s="135">
        <v>3591.67</v>
      </c>
      <c r="J34" s="135">
        <v>2861.6998113738737</v>
      </c>
      <c r="K34" s="135">
        <v>2533.19</v>
      </c>
      <c r="L34" s="135">
        <v>2810</v>
      </c>
      <c r="M34" s="159">
        <v>3203</v>
      </c>
      <c r="N34" s="121">
        <v>3642</v>
      </c>
      <c r="O34" s="121">
        <v>3559</v>
      </c>
      <c r="P34" s="96">
        <f t="shared" si="0"/>
        <v>41862.019811373873</v>
      </c>
    </row>
    <row r="35" spans="1:16" x14ac:dyDescent="0.2">
      <c r="A35" s="7">
        <v>29</v>
      </c>
      <c r="B35" s="8" t="s">
        <v>50</v>
      </c>
      <c r="C35" s="10" t="s">
        <v>51</v>
      </c>
      <c r="D35" s="93">
        <v>1791.72</v>
      </c>
      <c r="E35" s="135">
        <v>1796.74</v>
      </c>
      <c r="F35" s="135">
        <v>1572.02</v>
      </c>
      <c r="G35" s="135">
        <v>1751.78</v>
      </c>
      <c r="H35" s="135">
        <v>1549.57</v>
      </c>
      <c r="I35" s="135">
        <v>1467.87</v>
      </c>
      <c r="J35" s="135">
        <v>1243.6468947072071</v>
      </c>
      <c r="K35" s="135">
        <v>1093.8499999999999</v>
      </c>
      <c r="L35" s="135">
        <v>1181</v>
      </c>
      <c r="M35" s="159">
        <v>1417</v>
      </c>
      <c r="N35" s="96">
        <v>1687</v>
      </c>
      <c r="O35" s="96">
        <v>1654</v>
      </c>
      <c r="P35" s="96">
        <f t="shared" si="0"/>
        <v>18206.196894707209</v>
      </c>
    </row>
    <row r="36" spans="1:16" x14ac:dyDescent="0.2">
      <c r="A36" s="7">
        <v>30</v>
      </c>
      <c r="B36" s="8" t="s">
        <v>52</v>
      </c>
      <c r="C36" s="10" t="s">
        <v>53</v>
      </c>
      <c r="D36" s="86">
        <v>302.01800000000003</v>
      </c>
      <c r="E36" s="135">
        <v>286.66800000000001</v>
      </c>
      <c r="F36" s="135">
        <v>284.50799999999998</v>
      </c>
      <c r="G36" s="135">
        <v>288.72800000000001</v>
      </c>
      <c r="H36" s="135">
        <v>295.93799999999999</v>
      </c>
      <c r="I36" s="135">
        <v>289.05799999999999</v>
      </c>
      <c r="J36" s="135">
        <v>273.28800000000001</v>
      </c>
      <c r="K36" s="135">
        <v>275.63800000000003</v>
      </c>
      <c r="L36" s="135">
        <v>305.77999999999997</v>
      </c>
      <c r="M36" s="159">
        <v>309.81799999999998</v>
      </c>
      <c r="N36" s="96">
        <v>322.87799999999999</v>
      </c>
      <c r="O36" s="96">
        <v>332.06799999999998</v>
      </c>
      <c r="P36" s="96">
        <f t="shared" si="0"/>
        <v>3566.3879999999999</v>
      </c>
    </row>
    <row r="37" spans="1:16" x14ac:dyDescent="0.2">
      <c r="A37" s="7">
        <v>31</v>
      </c>
      <c r="B37" s="8" t="s">
        <v>54</v>
      </c>
      <c r="C37" s="10" t="s">
        <v>55</v>
      </c>
      <c r="D37" s="86">
        <v>1156.0220000000002</v>
      </c>
      <c r="E37" s="135">
        <v>1177.962</v>
      </c>
      <c r="F37" s="135">
        <v>1060.3920000000001</v>
      </c>
      <c r="G37" s="135">
        <v>1118.8720000000001</v>
      </c>
      <c r="H37" s="135">
        <v>1068.732</v>
      </c>
      <c r="I37" s="135">
        <v>947.29199999999992</v>
      </c>
      <c r="J37" s="135">
        <v>801.89199999999994</v>
      </c>
      <c r="K37" s="135">
        <v>733.94199999999989</v>
      </c>
      <c r="L37" s="135">
        <v>842.88</v>
      </c>
      <c r="M37" s="159">
        <v>959.30199999999991</v>
      </c>
      <c r="N37" s="96">
        <v>1057.5619999999999</v>
      </c>
      <c r="O37" s="96">
        <v>1094.74</v>
      </c>
      <c r="P37" s="96">
        <f t="shared" si="0"/>
        <v>12019.59</v>
      </c>
    </row>
    <row r="38" spans="1:16" x14ac:dyDescent="0.2">
      <c r="A38" s="7">
        <v>32</v>
      </c>
      <c r="B38" s="8" t="s">
        <v>56</v>
      </c>
      <c r="C38" s="10" t="s">
        <v>57</v>
      </c>
      <c r="D38" s="93">
        <v>779.29</v>
      </c>
      <c r="E38" s="135">
        <v>736.39</v>
      </c>
      <c r="F38" s="135">
        <v>650.6</v>
      </c>
      <c r="G38" s="135">
        <v>711.88</v>
      </c>
      <c r="H38" s="135">
        <v>654.67999999999995</v>
      </c>
      <c r="I38" s="135">
        <v>620.98</v>
      </c>
      <c r="J38" s="135">
        <v>520.7909065315315</v>
      </c>
      <c r="K38" s="135">
        <v>505.33</v>
      </c>
      <c r="L38" s="135">
        <v>498</v>
      </c>
      <c r="M38" s="159">
        <v>589</v>
      </c>
      <c r="N38" s="96">
        <v>653</v>
      </c>
      <c r="O38" s="96">
        <v>694.51</v>
      </c>
      <c r="P38" s="96">
        <f t="shared" ref="P38:P73" si="1">SUM(D38:O38)</f>
        <v>7614.4509065315315</v>
      </c>
    </row>
    <row r="39" spans="1:16" x14ac:dyDescent="0.2">
      <c r="A39" s="7">
        <v>33</v>
      </c>
      <c r="B39" s="8" t="s">
        <v>58</v>
      </c>
      <c r="C39" s="10" t="s">
        <v>59</v>
      </c>
      <c r="D39" s="122">
        <v>1925.29</v>
      </c>
      <c r="E39" s="155">
        <v>1950.49</v>
      </c>
      <c r="F39" s="155">
        <v>1817.7099999999998</v>
      </c>
      <c r="G39" s="155">
        <v>1902.6699999999998</v>
      </c>
      <c r="H39" s="135">
        <v>1874.72</v>
      </c>
      <c r="I39" s="155">
        <v>1768.6899999999998</v>
      </c>
      <c r="J39" s="155">
        <v>1608.23</v>
      </c>
      <c r="K39" s="155">
        <v>1505.9399999999998</v>
      </c>
      <c r="L39" s="155">
        <v>1620.01</v>
      </c>
      <c r="M39" s="159">
        <v>1777.31</v>
      </c>
      <c r="N39" s="96">
        <v>1922.98</v>
      </c>
      <c r="O39" s="96">
        <v>1895.05</v>
      </c>
      <c r="P39" s="96">
        <f t="shared" si="1"/>
        <v>21569.09</v>
      </c>
    </row>
    <row r="40" spans="1:16" x14ac:dyDescent="0.2">
      <c r="A40" s="7">
        <v>34</v>
      </c>
      <c r="B40" s="8" t="s">
        <v>60</v>
      </c>
      <c r="C40" s="10" t="s">
        <v>61</v>
      </c>
      <c r="D40" s="86">
        <v>515.17200000000003</v>
      </c>
      <c r="E40" s="135">
        <v>492.43200000000002</v>
      </c>
      <c r="F40" s="135">
        <v>453.31200000000001</v>
      </c>
      <c r="G40" s="135">
        <v>481.15199999999999</v>
      </c>
      <c r="H40" s="135">
        <v>475.44200000000001</v>
      </c>
      <c r="I40" s="135">
        <v>440.81200000000001</v>
      </c>
      <c r="J40" s="135">
        <v>391.87200000000001</v>
      </c>
      <c r="K40" s="135">
        <v>371.11199999999997</v>
      </c>
      <c r="L40" s="135">
        <v>370.07</v>
      </c>
      <c r="M40" s="159">
        <v>468.68200000000002</v>
      </c>
      <c r="N40" s="96">
        <v>526.40200000000004</v>
      </c>
      <c r="O40" s="96">
        <v>508.952</v>
      </c>
      <c r="P40" s="96">
        <f t="shared" si="1"/>
        <v>5495.4120000000003</v>
      </c>
    </row>
    <row r="41" spans="1:16" x14ac:dyDescent="0.2">
      <c r="A41" s="7">
        <v>35</v>
      </c>
      <c r="B41" s="8" t="s">
        <v>62</v>
      </c>
      <c r="C41" s="10" t="s">
        <v>63</v>
      </c>
      <c r="D41" s="93">
        <v>774.23</v>
      </c>
      <c r="E41" s="135">
        <v>768.14</v>
      </c>
      <c r="F41" s="135">
        <v>707.86</v>
      </c>
      <c r="G41" s="135">
        <v>775.27</v>
      </c>
      <c r="H41" s="135">
        <v>664.98</v>
      </c>
      <c r="I41" s="135">
        <v>630.66999999999996</v>
      </c>
      <c r="J41" s="135">
        <v>561.53222409909904</v>
      </c>
      <c r="K41" s="135">
        <v>494.24</v>
      </c>
      <c r="L41" s="135">
        <v>505</v>
      </c>
      <c r="M41" s="159">
        <v>602.04999999999995</v>
      </c>
      <c r="N41" s="96">
        <v>643</v>
      </c>
      <c r="O41" s="96">
        <v>706.9</v>
      </c>
      <c r="P41" s="96">
        <f t="shared" si="1"/>
        <v>7833.8722240990983</v>
      </c>
    </row>
    <row r="42" spans="1:16" x14ac:dyDescent="0.2">
      <c r="A42" s="7">
        <v>36</v>
      </c>
      <c r="B42" s="8" t="s">
        <v>64</v>
      </c>
      <c r="C42" s="10" t="s">
        <v>65</v>
      </c>
      <c r="D42" s="93">
        <v>522.85799999999995</v>
      </c>
      <c r="E42" s="135">
        <v>487.798</v>
      </c>
      <c r="F42" s="135">
        <v>501.38800000000003</v>
      </c>
      <c r="G42" s="135">
        <v>507.01800000000003</v>
      </c>
      <c r="H42" s="135">
        <v>458.77800000000002</v>
      </c>
      <c r="I42" s="135">
        <v>454.048</v>
      </c>
      <c r="J42" s="135">
        <v>423.12800000000004</v>
      </c>
      <c r="K42" s="135">
        <v>362.43799999999999</v>
      </c>
      <c r="L42" s="135">
        <v>427.27</v>
      </c>
      <c r="M42" s="159">
        <v>435.64800000000002</v>
      </c>
      <c r="N42" s="96">
        <v>504.35799999999995</v>
      </c>
      <c r="O42" s="96">
        <v>463.47799999999995</v>
      </c>
      <c r="P42" s="96">
        <f t="shared" si="1"/>
        <v>5548.2080000000005</v>
      </c>
    </row>
    <row r="43" spans="1:16" x14ac:dyDescent="0.2">
      <c r="A43" s="7">
        <v>37</v>
      </c>
      <c r="B43" s="8" t="s">
        <v>159</v>
      </c>
      <c r="C43" s="10" t="s">
        <v>66</v>
      </c>
      <c r="D43" s="86">
        <v>302.05200000000002</v>
      </c>
      <c r="E43" s="135">
        <v>289.322</v>
      </c>
      <c r="F43" s="135">
        <v>291.61200000000002</v>
      </c>
      <c r="G43" s="135">
        <v>315.36200000000002</v>
      </c>
      <c r="H43" s="135">
        <v>321.42200000000003</v>
      </c>
      <c r="I43" s="135">
        <v>269.06200000000001</v>
      </c>
      <c r="J43" s="135">
        <v>237.13200000000001</v>
      </c>
      <c r="K43" s="135">
        <v>234.68200000000002</v>
      </c>
      <c r="L43" s="135">
        <v>240.09</v>
      </c>
      <c r="M43" s="159">
        <v>253.672</v>
      </c>
      <c r="N43" s="96">
        <v>278.30200000000002</v>
      </c>
      <c r="O43" s="96">
        <v>279.21199999999999</v>
      </c>
      <c r="P43" s="96">
        <f t="shared" si="1"/>
        <v>3311.9220000000009</v>
      </c>
    </row>
    <row r="44" spans="1:16" x14ac:dyDescent="0.2">
      <c r="A44" s="7">
        <v>38</v>
      </c>
      <c r="B44" s="8" t="s">
        <v>67</v>
      </c>
      <c r="C44" s="10" t="s">
        <v>68</v>
      </c>
      <c r="D44" s="93">
        <v>1402.86</v>
      </c>
      <c r="E44" s="135">
        <v>1439.16</v>
      </c>
      <c r="F44" s="135">
        <v>1267.83</v>
      </c>
      <c r="G44" s="135">
        <v>1427.88</v>
      </c>
      <c r="H44" s="135">
        <v>1201.1500000000001</v>
      </c>
      <c r="I44" s="135">
        <v>1180.72</v>
      </c>
      <c r="J44" s="135">
        <v>943.19467905405406</v>
      </c>
      <c r="K44" s="135">
        <v>853.85</v>
      </c>
      <c r="L44" s="135">
        <v>950</v>
      </c>
      <c r="M44" s="159">
        <v>1115</v>
      </c>
      <c r="N44" s="96">
        <v>1288</v>
      </c>
      <c r="O44" s="96">
        <v>1297</v>
      </c>
      <c r="P44" s="96">
        <f t="shared" si="1"/>
        <v>14366.644679054056</v>
      </c>
    </row>
    <row r="45" spans="1:16" x14ac:dyDescent="0.2">
      <c r="A45" s="7">
        <v>39</v>
      </c>
      <c r="B45" s="8" t="s">
        <v>69</v>
      </c>
      <c r="C45" s="10" t="s">
        <v>175</v>
      </c>
      <c r="D45" s="93">
        <v>1851.92</v>
      </c>
      <c r="E45" s="135">
        <v>1868.34</v>
      </c>
      <c r="F45" s="135">
        <v>1642.69</v>
      </c>
      <c r="G45" s="135">
        <v>1819.29</v>
      </c>
      <c r="H45" s="135">
        <v>1650.91</v>
      </c>
      <c r="I45" s="135">
        <v>1601.36</v>
      </c>
      <c r="J45" s="135">
        <v>1346.4891441441441</v>
      </c>
      <c r="K45" s="135">
        <v>1208.99</v>
      </c>
      <c r="L45" s="135">
        <v>1345</v>
      </c>
      <c r="M45" s="159">
        <v>1584.02</v>
      </c>
      <c r="N45" s="96">
        <v>1757.18</v>
      </c>
      <c r="O45" s="96">
        <v>1827.02</v>
      </c>
      <c r="P45" s="96">
        <f t="shared" si="1"/>
        <v>19503.209144144144</v>
      </c>
    </row>
    <row r="46" spans="1:16" x14ac:dyDescent="0.2">
      <c r="A46" s="7">
        <v>40</v>
      </c>
      <c r="B46" s="8" t="s">
        <v>70</v>
      </c>
      <c r="C46" s="10" t="s">
        <v>71</v>
      </c>
      <c r="D46" s="86">
        <v>651.202</v>
      </c>
      <c r="E46" s="135">
        <v>610.22199999999998</v>
      </c>
      <c r="F46" s="135">
        <v>596.822</v>
      </c>
      <c r="G46" s="135">
        <v>600.26200000000006</v>
      </c>
      <c r="H46" s="135">
        <v>593.62199999999996</v>
      </c>
      <c r="I46" s="135">
        <v>555.80200000000002</v>
      </c>
      <c r="J46" s="135">
        <v>487.62200000000001</v>
      </c>
      <c r="K46" s="135">
        <v>453.762</v>
      </c>
      <c r="L46" s="135">
        <v>490.82</v>
      </c>
      <c r="M46" s="159">
        <v>495.22199999999998</v>
      </c>
      <c r="N46" s="96">
        <v>622.18200000000002</v>
      </c>
      <c r="O46" s="96">
        <v>596.23199999999997</v>
      </c>
      <c r="P46" s="96">
        <f t="shared" si="1"/>
        <v>6753.771999999999</v>
      </c>
    </row>
    <row r="47" spans="1:16" x14ac:dyDescent="0.2">
      <c r="A47" s="7">
        <v>41</v>
      </c>
      <c r="B47" s="8" t="s">
        <v>72</v>
      </c>
      <c r="C47" s="10" t="s">
        <v>73</v>
      </c>
      <c r="D47" s="93">
        <v>771.13</v>
      </c>
      <c r="E47" s="135">
        <v>788.52</v>
      </c>
      <c r="F47" s="135">
        <v>716.01</v>
      </c>
      <c r="G47" s="135">
        <v>771.16</v>
      </c>
      <c r="H47" s="135">
        <v>697.66</v>
      </c>
      <c r="I47" s="135">
        <v>648.6</v>
      </c>
      <c r="J47" s="135">
        <v>525.65799831081085</v>
      </c>
      <c r="K47" s="135">
        <v>512.61</v>
      </c>
      <c r="L47" s="135">
        <v>554</v>
      </c>
      <c r="M47" s="159">
        <v>646</v>
      </c>
      <c r="N47" s="96">
        <v>686</v>
      </c>
      <c r="O47" s="96">
        <v>729</v>
      </c>
      <c r="P47" s="96">
        <f t="shared" si="1"/>
        <v>8046.3479983108109</v>
      </c>
    </row>
    <row r="48" spans="1:16" x14ac:dyDescent="0.2">
      <c r="A48" s="7">
        <v>42</v>
      </c>
      <c r="B48" s="8" t="s">
        <v>74</v>
      </c>
      <c r="C48" s="10" t="s">
        <v>75</v>
      </c>
      <c r="D48" s="93">
        <v>542.59399999999994</v>
      </c>
      <c r="E48" s="135">
        <v>559.904</v>
      </c>
      <c r="F48" s="135">
        <v>573.88400000000001</v>
      </c>
      <c r="G48" s="135">
        <v>602.404</v>
      </c>
      <c r="H48" s="135">
        <v>594.55399999999997</v>
      </c>
      <c r="I48" s="135">
        <v>569.58399999999995</v>
      </c>
      <c r="J48" s="135">
        <v>508.91400000000004</v>
      </c>
      <c r="K48" s="135">
        <v>455.98400000000004</v>
      </c>
      <c r="L48" s="135">
        <v>481.19</v>
      </c>
      <c r="M48" s="159">
        <v>544.57399999999996</v>
      </c>
      <c r="N48" s="96">
        <v>593.94399999999996</v>
      </c>
      <c r="O48" s="96">
        <v>637.41399999999999</v>
      </c>
      <c r="P48" s="96">
        <f t="shared" si="1"/>
        <v>6664.9439999999986</v>
      </c>
    </row>
    <row r="49" spans="1:16" x14ac:dyDescent="0.2">
      <c r="A49" s="7">
        <v>43</v>
      </c>
      <c r="B49" s="8" t="s">
        <v>76</v>
      </c>
      <c r="C49" s="10" t="s">
        <v>77</v>
      </c>
      <c r="D49" s="86">
        <v>271.08800000000002</v>
      </c>
      <c r="E49" s="135">
        <v>290.96800000000002</v>
      </c>
      <c r="F49" s="135">
        <v>273.02800000000002</v>
      </c>
      <c r="G49" s="135">
        <v>270.69799999999998</v>
      </c>
      <c r="H49" s="135">
        <v>259.858</v>
      </c>
      <c r="I49" s="135">
        <v>270.71800000000002</v>
      </c>
      <c r="J49" s="135">
        <v>266.108</v>
      </c>
      <c r="K49" s="135">
        <v>208.36799999999999</v>
      </c>
      <c r="L49" s="135">
        <v>263.83</v>
      </c>
      <c r="M49" s="159">
        <v>264.59800000000001</v>
      </c>
      <c r="N49" s="96">
        <v>268.238</v>
      </c>
      <c r="O49" s="96">
        <v>310.01799999999997</v>
      </c>
      <c r="P49" s="96">
        <f t="shared" si="1"/>
        <v>3217.518</v>
      </c>
    </row>
    <row r="50" spans="1:16" x14ac:dyDescent="0.2">
      <c r="A50" s="7">
        <v>44</v>
      </c>
      <c r="B50" s="8" t="s">
        <v>78</v>
      </c>
      <c r="C50" s="10" t="s">
        <v>79</v>
      </c>
      <c r="D50" s="93">
        <v>1075.2360000000001</v>
      </c>
      <c r="E50" s="135">
        <v>996.57600000000002</v>
      </c>
      <c r="F50" s="135">
        <v>993.42600000000004</v>
      </c>
      <c r="G50" s="135">
        <v>1027.6959999999999</v>
      </c>
      <c r="H50" s="135">
        <v>1029.2359999999999</v>
      </c>
      <c r="I50" s="135">
        <v>903.36599999999999</v>
      </c>
      <c r="J50" s="135">
        <v>824.07600000000002</v>
      </c>
      <c r="K50" s="135">
        <v>677.69600000000003</v>
      </c>
      <c r="L50" s="135">
        <v>868.09</v>
      </c>
      <c r="M50" s="159">
        <v>913.71600000000001</v>
      </c>
      <c r="N50" s="96">
        <v>924.40600000000006</v>
      </c>
      <c r="O50" s="96">
        <v>964.79600000000005</v>
      </c>
      <c r="P50" s="96">
        <f t="shared" si="1"/>
        <v>11198.316000000001</v>
      </c>
    </row>
    <row r="51" spans="1:16" x14ac:dyDescent="0.2">
      <c r="A51" s="7">
        <v>45</v>
      </c>
      <c r="B51" s="8" t="s">
        <v>80</v>
      </c>
      <c r="C51" s="10" t="s">
        <v>81</v>
      </c>
      <c r="D51" s="86">
        <v>572.21999999999991</v>
      </c>
      <c r="E51" s="135">
        <v>652.55999999999995</v>
      </c>
      <c r="F51" s="135">
        <v>617.26</v>
      </c>
      <c r="G51" s="135">
        <v>616.8599999999999</v>
      </c>
      <c r="H51" s="135">
        <v>642.71999999999991</v>
      </c>
      <c r="I51" s="135">
        <v>566.91</v>
      </c>
      <c r="J51" s="135">
        <v>469.97</v>
      </c>
      <c r="K51" s="135">
        <v>423.98</v>
      </c>
      <c r="L51" s="135">
        <v>476.32</v>
      </c>
      <c r="M51" s="159">
        <v>535.03</v>
      </c>
      <c r="N51" s="96">
        <v>574.9799999999999</v>
      </c>
      <c r="O51" s="96">
        <v>669.20999999999992</v>
      </c>
      <c r="P51" s="96">
        <f t="shared" si="1"/>
        <v>6818.0199999999986</v>
      </c>
    </row>
    <row r="52" spans="1:16" x14ac:dyDescent="0.2">
      <c r="A52" s="7">
        <v>46</v>
      </c>
      <c r="B52" s="8" t="s">
        <v>82</v>
      </c>
      <c r="C52" s="10" t="s">
        <v>83</v>
      </c>
      <c r="D52" s="93">
        <v>684.31</v>
      </c>
      <c r="E52" s="135">
        <v>667.96</v>
      </c>
      <c r="F52" s="135">
        <v>648.34</v>
      </c>
      <c r="G52" s="135">
        <v>677.29</v>
      </c>
      <c r="H52" s="135">
        <v>637.34</v>
      </c>
      <c r="I52" s="135">
        <v>601.1</v>
      </c>
      <c r="J52" s="135">
        <v>491.38377252252246</v>
      </c>
      <c r="K52" s="135">
        <v>507.83</v>
      </c>
      <c r="L52" s="135">
        <v>589</v>
      </c>
      <c r="M52" s="159">
        <v>618</v>
      </c>
      <c r="N52" s="96">
        <v>697</v>
      </c>
      <c r="O52" s="96">
        <v>657</v>
      </c>
      <c r="P52" s="96">
        <f t="shared" si="1"/>
        <v>7476.5537725225222</v>
      </c>
    </row>
    <row r="53" spans="1:16" x14ac:dyDescent="0.2">
      <c r="A53" s="7">
        <v>47</v>
      </c>
      <c r="B53" s="8" t="s">
        <v>84</v>
      </c>
      <c r="C53" s="10" t="s">
        <v>85</v>
      </c>
      <c r="D53" s="93">
        <v>558.08400000000006</v>
      </c>
      <c r="E53" s="135">
        <v>550.774</v>
      </c>
      <c r="F53" s="135">
        <v>536.70400000000006</v>
      </c>
      <c r="G53" s="135">
        <v>555.89400000000001</v>
      </c>
      <c r="H53" s="135">
        <v>490.98399999999998</v>
      </c>
      <c r="I53" s="135">
        <v>447.85399999999998</v>
      </c>
      <c r="J53" s="135">
        <v>383.524</v>
      </c>
      <c r="K53" s="135">
        <v>408.61399999999998</v>
      </c>
      <c r="L53" s="135">
        <v>398.75</v>
      </c>
      <c r="M53" s="159">
        <v>435.23399999999998</v>
      </c>
      <c r="N53" s="96">
        <v>470.42399999999998</v>
      </c>
      <c r="O53" s="96">
        <v>458.274</v>
      </c>
      <c r="P53" s="96">
        <f t="shared" si="1"/>
        <v>5695.1140000000005</v>
      </c>
    </row>
    <row r="54" spans="1:16" x14ac:dyDescent="0.2">
      <c r="A54" s="7">
        <v>48</v>
      </c>
      <c r="B54" s="8" t="s">
        <v>86</v>
      </c>
      <c r="C54" s="10" t="s">
        <v>87</v>
      </c>
      <c r="D54" s="86">
        <v>354.50800000000004</v>
      </c>
      <c r="E54" s="135">
        <v>351.26800000000003</v>
      </c>
      <c r="F54" s="135">
        <v>344.34800000000001</v>
      </c>
      <c r="G54" s="135">
        <v>386.32800000000003</v>
      </c>
      <c r="H54" s="135">
        <v>324.488</v>
      </c>
      <c r="I54" s="135">
        <v>289.01800000000003</v>
      </c>
      <c r="J54" s="135">
        <v>244.44800000000001</v>
      </c>
      <c r="K54" s="135">
        <v>240.59799999999998</v>
      </c>
      <c r="L54" s="135">
        <v>266.11</v>
      </c>
      <c r="M54" s="159">
        <v>302.36799999999999</v>
      </c>
      <c r="N54" s="96">
        <v>317.97800000000001</v>
      </c>
      <c r="O54" s="96">
        <v>327.30800000000005</v>
      </c>
      <c r="P54" s="96">
        <f t="shared" si="1"/>
        <v>3748.768</v>
      </c>
    </row>
    <row r="55" spans="1:16" x14ac:dyDescent="0.2">
      <c r="A55" s="7">
        <v>49</v>
      </c>
      <c r="B55" s="8" t="s">
        <v>160</v>
      </c>
      <c r="C55" s="10" t="s">
        <v>88</v>
      </c>
      <c r="D55" s="93">
        <v>827.95399999999995</v>
      </c>
      <c r="E55" s="135">
        <v>814.37400000000002</v>
      </c>
      <c r="F55" s="135">
        <v>748.54399999999998</v>
      </c>
      <c r="G55" s="135">
        <v>774.93399999999997</v>
      </c>
      <c r="H55" s="135">
        <v>729.79399999999998</v>
      </c>
      <c r="I55" s="135">
        <v>709.39400000000001</v>
      </c>
      <c r="J55" s="135">
        <v>608.80399999999997</v>
      </c>
      <c r="K55" s="135">
        <v>570.654</v>
      </c>
      <c r="L55" s="135">
        <v>663.06</v>
      </c>
      <c r="M55" s="159">
        <v>708.21400000000006</v>
      </c>
      <c r="N55" s="96">
        <v>774.28399999999999</v>
      </c>
      <c r="O55" s="96">
        <v>833.81399999999996</v>
      </c>
      <c r="P55" s="96">
        <f t="shared" si="1"/>
        <v>8763.8239999999987</v>
      </c>
    </row>
    <row r="56" spans="1:16" x14ac:dyDescent="0.2">
      <c r="A56" s="7">
        <v>50</v>
      </c>
      <c r="B56" s="8" t="s">
        <v>278</v>
      </c>
      <c r="C56" s="10" t="s">
        <v>277</v>
      </c>
      <c r="D56" s="93">
        <v>347.85</v>
      </c>
      <c r="E56" s="135">
        <v>351.56</v>
      </c>
      <c r="F56" s="135">
        <v>396.91</v>
      </c>
      <c r="G56" s="135">
        <v>375.74</v>
      </c>
      <c r="H56" s="135">
        <v>373</v>
      </c>
      <c r="I56" s="135">
        <v>384.98</v>
      </c>
      <c r="J56" s="135">
        <v>348.72</v>
      </c>
      <c r="K56" s="135">
        <v>265.45</v>
      </c>
      <c r="L56" s="135">
        <v>298.85000000000002</v>
      </c>
      <c r="M56" s="159">
        <v>321.97000000000003</v>
      </c>
      <c r="N56" s="96">
        <v>364.03000000000003</v>
      </c>
      <c r="O56" s="96">
        <v>425.63</v>
      </c>
      <c r="P56" s="96">
        <f t="shared" si="1"/>
        <v>4254.6899999999996</v>
      </c>
    </row>
    <row r="57" spans="1:16" x14ac:dyDescent="0.2">
      <c r="A57" s="7">
        <v>51</v>
      </c>
      <c r="B57" s="8" t="s">
        <v>89</v>
      </c>
      <c r="C57" s="10" t="s">
        <v>90</v>
      </c>
      <c r="D57" s="93">
        <v>2176.66</v>
      </c>
      <c r="E57" s="135">
        <v>2246.09</v>
      </c>
      <c r="F57" s="135">
        <v>1877.53</v>
      </c>
      <c r="G57" s="135">
        <v>2014.22</v>
      </c>
      <c r="H57" s="135">
        <v>1881.41</v>
      </c>
      <c r="I57" s="135">
        <v>1735.5</v>
      </c>
      <c r="J57" s="135">
        <v>1472.2729082207206</v>
      </c>
      <c r="K57" s="135">
        <v>1209.2</v>
      </c>
      <c r="L57" s="135">
        <v>1483</v>
      </c>
      <c r="M57" s="159">
        <v>1806</v>
      </c>
      <c r="N57" s="96">
        <v>1894</v>
      </c>
      <c r="O57" s="96">
        <v>1836</v>
      </c>
      <c r="P57" s="96">
        <f t="shared" si="1"/>
        <v>21631.882908220723</v>
      </c>
    </row>
    <row r="58" spans="1:16" x14ac:dyDescent="0.2">
      <c r="A58" s="7">
        <v>52</v>
      </c>
      <c r="B58" s="8" t="s">
        <v>91</v>
      </c>
      <c r="C58" s="10" t="s">
        <v>92</v>
      </c>
      <c r="D58" s="86">
        <v>339.86400000000003</v>
      </c>
      <c r="E58" s="135">
        <v>317.28400000000005</v>
      </c>
      <c r="F58" s="135">
        <v>302.29400000000004</v>
      </c>
      <c r="G58" s="135">
        <v>316.54400000000004</v>
      </c>
      <c r="H58" s="135">
        <v>264.14400000000001</v>
      </c>
      <c r="I58" s="135">
        <v>317.26400000000001</v>
      </c>
      <c r="J58" s="135">
        <v>252.84399999999999</v>
      </c>
      <c r="K58" s="135">
        <v>230.04400000000001</v>
      </c>
      <c r="L58" s="135">
        <v>263.08</v>
      </c>
      <c r="M58" s="159">
        <v>298.55400000000003</v>
      </c>
      <c r="N58" s="96">
        <v>366.22400000000005</v>
      </c>
      <c r="O58" s="96">
        <v>390.31400000000002</v>
      </c>
      <c r="P58" s="96">
        <f t="shared" si="1"/>
        <v>3658.4540000000002</v>
      </c>
    </row>
    <row r="59" spans="1:16" x14ac:dyDescent="0.2">
      <c r="A59" s="7">
        <v>53</v>
      </c>
      <c r="B59" s="8" t="s">
        <v>93</v>
      </c>
      <c r="C59" s="10" t="s">
        <v>94</v>
      </c>
      <c r="D59" s="86">
        <v>1854.5919999999999</v>
      </c>
      <c r="E59" s="135">
        <v>1898.722</v>
      </c>
      <c r="F59" s="135">
        <v>1728.0919999999999</v>
      </c>
      <c r="G59" s="135">
        <v>1893.722</v>
      </c>
      <c r="H59" s="135">
        <v>1866.6320000000001</v>
      </c>
      <c r="I59" s="135">
        <v>1674.6320000000001</v>
      </c>
      <c r="J59" s="135">
        <v>1424.0819999999999</v>
      </c>
      <c r="K59" s="135">
        <v>1314.722</v>
      </c>
      <c r="L59" s="135">
        <v>1588.91</v>
      </c>
      <c r="M59" s="159">
        <v>1870.952</v>
      </c>
      <c r="N59" s="96">
        <v>1929.242</v>
      </c>
      <c r="O59" s="96">
        <v>1798.0319999999999</v>
      </c>
      <c r="P59" s="96">
        <f t="shared" si="1"/>
        <v>20842.331999999999</v>
      </c>
    </row>
    <row r="60" spans="1:16" x14ac:dyDescent="0.2">
      <c r="A60" s="7">
        <v>54</v>
      </c>
      <c r="B60" s="8" t="s">
        <v>95</v>
      </c>
      <c r="C60" s="10" t="s">
        <v>96</v>
      </c>
      <c r="D60" s="86">
        <v>63.206000000000003</v>
      </c>
      <c r="E60" s="135">
        <v>64.98599999999999</v>
      </c>
      <c r="F60" s="135">
        <v>57.375999999999998</v>
      </c>
      <c r="G60" s="135">
        <v>56.945999999999998</v>
      </c>
      <c r="H60" s="135">
        <v>55.026000000000003</v>
      </c>
      <c r="I60" s="135">
        <v>54.375999999999998</v>
      </c>
      <c r="J60" s="135">
        <v>41.646000000000001</v>
      </c>
      <c r="K60" s="135">
        <v>41.896000000000001</v>
      </c>
      <c r="L60" s="135">
        <v>51.43</v>
      </c>
      <c r="M60" s="159">
        <v>60.835999999999999</v>
      </c>
      <c r="N60" s="96">
        <v>52.956000000000003</v>
      </c>
      <c r="O60" s="96">
        <v>51.695999999999998</v>
      </c>
      <c r="P60" s="96">
        <f t="shared" si="1"/>
        <v>652.37600000000009</v>
      </c>
    </row>
    <row r="61" spans="1:16" x14ac:dyDescent="0.2">
      <c r="A61" s="7">
        <v>55</v>
      </c>
      <c r="B61" s="8" t="s">
        <v>97</v>
      </c>
      <c r="C61" s="10" t="s">
        <v>98</v>
      </c>
      <c r="D61" s="93">
        <v>4995.3999999999996</v>
      </c>
      <c r="E61" s="135">
        <v>4947.3999999999996</v>
      </c>
      <c r="F61" s="135">
        <v>4459.2</v>
      </c>
      <c r="G61" s="135">
        <v>4788.07</v>
      </c>
      <c r="H61" s="135">
        <v>4415.1499999999996</v>
      </c>
      <c r="I61" s="135">
        <v>4200.8</v>
      </c>
      <c r="J61" s="135">
        <v>3318.2295974099097</v>
      </c>
      <c r="K61" s="135">
        <v>2899.6</v>
      </c>
      <c r="L61" s="135">
        <v>3139</v>
      </c>
      <c r="M61" s="159">
        <v>3765</v>
      </c>
      <c r="N61" s="96">
        <v>4494</v>
      </c>
      <c r="O61" s="96">
        <v>4415</v>
      </c>
      <c r="P61" s="96">
        <f t="shared" si="1"/>
        <v>49836.849597409913</v>
      </c>
    </row>
    <row r="62" spans="1:16" x14ac:dyDescent="0.2">
      <c r="A62" s="7">
        <v>56</v>
      </c>
      <c r="B62" s="8" t="s">
        <v>99</v>
      </c>
      <c r="C62" s="10" t="s">
        <v>100</v>
      </c>
      <c r="D62" s="93">
        <v>1952.02</v>
      </c>
      <c r="E62" s="135">
        <v>1928.52</v>
      </c>
      <c r="F62" s="135">
        <v>1751.7</v>
      </c>
      <c r="G62" s="135">
        <v>2372.5300000000002</v>
      </c>
      <c r="H62" s="135">
        <v>1649.87</v>
      </c>
      <c r="I62" s="135">
        <v>1701.53</v>
      </c>
      <c r="J62" s="135">
        <v>1492.9426773648649</v>
      </c>
      <c r="K62" s="135">
        <v>1433.28</v>
      </c>
      <c r="L62" s="135">
        <v>1458</v>
      </c>
      <c r="M62" s="159">
        <v>1705</v>
      </c>
      <c r="N62" s="96">
        <v>1851.77</v>
      </c>
      <c r="O62" s="96">
        <v>1864.43</v>
      </c>
      <c r="P62" s="96">
        <f t="shared" si="1"/>
        <v>21161.592677364864</v>
      </c>
    </row>
    <row r="63" spans="1:16" x14ac:dyDescent="0.2">
      <c r="A63" s="7">
        <v>57</v>
      </c>
      <c r="B63" s="8" t="s">
        <v>101</v>
      </c>
      <c r="C63" s="10" t="s">
        <v>102</v>
      </c>
      <c r="D63" s="93">
        <v>1743.6610000000001</v>
      </c>
      <c r="E63" s="135">
        <v>1714.961</v>
      </c>
      <c r="F63" s="135">
        <v>1666.0509999999999</v>
      </c>
      <c r="G63" s="135">
        <v>1704.6010000000001</v>
      </c>
      <c r="H63" s="135">
        <v>1666.8510000000001</v>
      </c>
      <c r="I63" s="135">
        <v>1536.5609999999999</v>
      </c>
      <c r="J63" s="135">
        <v>1332.521</v>
      </c>
      <c r="K63" s="135">
        <v>1028.761</v>
      </c>
      <c r="L63" s="135">
        <v>1278.4100000000001</v>
      </c>
      <c r="M63" s="159">
        <v>1414.3710000000001</v>
      </c>
      <c r="N63" s="96">
        <v>1543.1110000000001</v>
      </c>
      <c r="O63" s="96">
        <v>1575.8710000000001</v>
      </c>
      <c r="P63" s="96">
        <f t="shared" si="1"/>
        <v>18205.731000000003</v>
      </c>
    </row>
    <row r="64" spans="1:16" x14ac:dyDescent="0.2">
      <c r="A64" s="7">
        <v>58</v>
      </c>
      <c r="B64" s="8" t="s">
        <v>103</v>
      </c>
      <c r="C64" s="10" t="s">
        <v>104</v>
      </c>
      <c r="D64" s="86">
        <v>407.70599999999996</v>
      </c>
      <c r="E64" s="135">
        <v>397.26599999999996</v>
      </c>
      <c r="F64" s="135">
        <v>363.90599999999995</v>
      </c>
      <c r="G64" s="135">
        <v>365.20599999999996</v>
      </c>
      <c r="H64" s="135">
        <v>329.10599999999999</v>
      </c>
      <c r="I64" s="135">
        <v>329.65599999999995</v>
      </c>
      <c r="J64" s="135">
        <v>253.726</v>
      </c>
      <c r="K64" s="135">
        <v>209.11600000000001</v>
      </c>
      <c r="L64" s="135">
        <v>286.05</v>
      </c>
      <c r="M64" s="159">
        <v>349.20599999999996</v>
      </c>
      <c r="N64" s="96">
        <v>382.24599999999998</v>
      </c>
      <c r="O64" s="96">
        <v>359.726</v>
      </c>
      <c r="P64" s="96">
        <f t="shared" si="1"/>
        <v>4032.9160000000002</v>
      </c>
    </row>
    <row r="65" spans="1:16" x14ac:dyDescent="0.2">
      <c r="A65" s="7">
        <v>59</v>
      </c>
      <c r="B65" s="8" t="s">
        <v>105</v>
      </c>
      <c r="C65" s="10" t="s">
        <v>106</v>
      </c>
      <c r="D65" s="86">
        <v>1776.242</v>
      </c>
      <c r="E65" s="135">
        <v>1758.992</v>
      </c>
      <c r="F65" s="135">
        <v>1629.702</v>
      </c>
      <c r="G65" s="135">
        <v>1708.6120000000001</v>
      </c>
      <c r="H65" s="135">
        <v>1533.2719999999999</v>
      </c>
      <c r="I65" s="135">
        <v>1504.182</v>
      </c>
      <c r="J65" s="135">
        <v>1326.932</v>
      </c>
      <c r="K65" s="135">
        <v>1294.732</v>
      </c>
      <c r="L65" s="135">
        <v>1445.91</v>
      </c>
      <c r="M65" s="159">
        <v>1521.1320000000001</v>
      </c>
      <c r="N65" s="96">
        <v>1652.492</v>
      </c>
      <c r="O65" s="96">
        <v>1670.3119999999999</v>
      </c>
      <c r="P65" s="96">
        <f t="shared" si="1"/>
        <v>18822.512000000002</v>
      </c>
    </row>
    <row r="66" spans="1:16" x14ac:dyDescent="0.2">
      <c r="A66" s="7">
        <v>60</v>
      </c>
      <c r="B66" s="8" t="s">
        <v>187</v>
      </c>
      <c r="C66" s="10" t="s">
        <v>179</v>
      </c>
      <c r="D66" s="86">
        <v>169.86799999999999</v>
      </c>
      <c r="E66" s="135">
        <v>174.86799999999999</v>
      </c>
      <c r="F66" s="135">
        <v>169.59799999999998</v>
      </c>
      <c r="G66" s="135">
        <v>184.608</v>
      </c>
      <c r="H66" s="135">
        <v>130.37800000000001</v>
      </c>
      <c r="I66" s="135">
        <v>151.09799999999998</v>
      </c>
      <c r="J66" s="135">
        <v>128.578</v>
      </c>
      <c r="K66" s="135">
        <v>118.91799999999999</v>
      </c>
      <c r="L66" s="135">
        <v>166.37</v>
      </c>
      <c r="M66" s="159">
        <v>124.80799999999999</v>
      </c>
      <c r="N66" s="96">
        <v>159.048</v>
      </c>
      <c r="O66" s="96">
        <v>174.75799999999998</v>
      </c>
      <c r="P66" s="96">
        <f t="shared" si="1"/>
        <v>1852.8980000000001</v>
      </c>
    </row>
    <row r="67" spans="1:16" x14ac:dyDescent="0.2">
      <c r="A67" s="7">
        <v>61</v>
      </c>
      <c r="B67" s="8" t="s">
        <v>283</v>
      </c>
      <c r="C67" s="10" t="s">
        <v>279</v>
      </c>
      <c r="D67" s="86">
        <v>424.02</v>
      </c>
      <c r="E67" s="135">
        <v>476.86</v>
      </c>
      <c r="F67" s="135">
        <v>458.67</v>
      </c>
      <c r="G67" s="135">
        <v>458.98</v>
      </c>
      <c r="H67" s="135">
        <v>458.96</v>
      </c>
      <c r="I67" s="135">
        <v>461.02</v>
      </c>
      <c r="J67" s="135">
        <v>423.20440315315318</v>
      </c>
      <c r="K67" s="135">
        <v>421.26</v>
      </c>
      <c r="L67" s="135">
        <v>446</v>
      </c>
      <c r="M67" s="159">
        <v>443.45</v>
      </c>
      <c r="N67" s="96">
        <v>434.12</v>
      </c>
      <c r="O67" s="96">
        <v>421.97</v>
      </c>
      <c r="P67" s="96">
        <f t="shared" si="1"/>
        <v>5328.5144031531527</v>
      </c>
    </row>
    <row r="68" spans="1:16" x14ac:dyDescent="0.2">
      <c r="A68" s="7">
        <v>62</v>
      </c>
      <c r="B68" s="8" t="s">
        <v>284</v>
      </c>
      <c r="C68" s="10" t="s">
        <v>280</v>
      </c>
      <c r="D68" s="86">
        <v>340</v>
      </c>
      <c r="E68" s="135">
        <v>268.36</v>
      </c>
      <c r="F68" s="135">
        <v>321</v>
      </c>
      <c r="G68" s="135">
        <v>320</v>
      </c>
      <c r="H68" s="135">
        <v>320</v>
      </c>
      <c r="I68" s="135">
        <v>354</v>
      </c>
      <c r="J68" s="135">
        <v>279.2615427927928</v>
      </c>
      <c r="K68" s="135">
        <v>249</v>
      </c>
      <c r="L68" s="135">
        <v>312</v>
      </c>
      <c r="M68" s="159">
        <v>312</v>
      </c>
      <c r="N68" s="96">
        <v>331</v>
      </c>
      <c r="O68" s="96">
        <v>314</v>
      </c>
      <c r="P68" s="96">
        <f t="shared" si="1"/>
        <v>3720.6215427927928</v>
      </c>
    </row>
    <row r="69" spans="1:16" x14ac:dyDescent="0.2">
      <c r="A69" s="7">
        <v>63</v>
      </c>
      <c r="B69" s="8" t="s">
        <v>285</v>
      </c>
      <c r="C69" s="10" t="s">
        <v>281</v>
      </c>
      <c r="D69" s="86">
        <v>335</v>
      </c>
      <c r="E69" s="135">
        <v>383</v>
      </c>
      <c r="F69" s="135">
        <v>397</v>
      </c>
      <c r="G69" s="135">
        <v>400</v>
      </c>
      <c r="H69" s="135">
        <v>414</v>
      </c>
      <c r="I69" s="135">
        <v>477</v>
      </c>
      <c r="J69" s="135">
        <v>337.22297297297297</v>
      </c>
      <c r="K69" s="135">
        <v>301</v>
      </c>
      <c r="L69" s="135">
        <v>341</v>
      </c>
      <c r="M69" s="159">
        <v>303.85000000000002</v>
      </c>
      <c r="N69" s="96">
        <v>400</v>
      </c>
      <c r="O69" s="96">
        <v>385</v>
      </c>
      <c r="P69" s="96">
        <f t="shared" si="1"/>
        <v>4474.0729729729728</v>
      </c>
    </row>
    <row r="70" spans="1:16" x14ac:dyDescent="0.2">
      <c r="A70" s="7">
        <v>64</v>
      </c>
      <c r="B70" s="8" t="s">
        <v>286</v>
      </c>
      <c r="C70" s="10" t="s">
        <v>282</v>
      </c>
      <c r="D70" s="86">
        <v>691</v>
      </c>
      <c r="E70" s="135">
        <v>527.9</v>
      </c>
      <c r="F70" s="135">
        <v>548</v>
      </c>
      <c r="G70" s="135">
        <v>534</v>
      </c>
      <c r="H70" s="135">
        <v>601</v>
      </c>
      <c r="I70" s="135">
        <v>635</v>
      </c>
      <c r="J70" s="135">
        <v>445.14301801801798</v>
      </c>
      <c r="K70" s="135">
        <v>419.19</v>
      </c>
      <c r="L70" s="135">
        <v>456</v>
      </c>
      <c r="M70" s="159">
        <v>426.6</v>
      </c>
      <c r="N70" s="96">
        <v>583</v>
      </c>
      <c r="O70" s="96">
        <v>425.11</v>
      </c>
      <c r="P70" s="96">
        <f t="shared" si="1"/>
        <v>6291.9430180180179</v>
      </c>
    </row>
    <row r="71" spans="1:16" x14ac:dyDescent="0.2">
      <c r="A71" s="7">
        <v>65</v>
      </c>
      <c r="B71" s="8" t="s">
        <v>107</v>
      </c>
      <c r="C71" s="10" t="s">
        <v>108</v>
      </c>
      <c r="D71" s="86">
        <v>525.42199999999991</v>
      </c>
      <c r="E71" s="135">
        <v>490.72200000000004</v>
      </c>
      <c r="F71" s="135">
        <v>453.38200000000001</v>
      </c>
      <c r="G71" s="135">
        <v>470.78200000000004</v>
      </c>
      <c r="H71" s="135">
        <v>497.702</v>
      </c>
      <c r="I71" s="135">
        <v>442.49200000000002</v>
      </c>
      <c r="J71" s="135">
        <v>468.08199999999999</v>
      </c>
      <c r="K71" s="135">
        <v>338.42200000000003</v>
      </c>
      <c r="L71" s="135">
        <v>426.59</v>
      </c>
      <c r="M71" s="159">
        <v>496.80200000000002</v>
      </c>
      <c r="N71" s="96">
        <v>530.17199999999991</v>
      </c>
      <c r="O71" s="96">
        <v>530.72199999999998</v>
      </c>
      <c r="P71" s="96">
        <f t="shared" si="1"/>
        <v>5671.2919999999995</v>
      </c>
    </row>
    <row r="72" spans="1:16" x14ac:dyDescent="0.2">
      <c r="A72" s="7">
        <v>66</v>
      </c>
      <c r="B72" s="8" t="s">
        <v>109</v>
      </c>
      <c r="C72" s="10" t="s">
        <v>110</v>
      </c>
      <c r="D72" s="86">
        <v>473.36400000000003</v>
      </c>
      <c r="E72" s="135">
        <v>466.91399999999999</v>
      </c>
      <c r="F72" s="135">
        <v>537.35399999999993</v>
      </c>
      <c r="G72" s="135">
        <v>468.35399999999998</v>
      </c>
      <c r="H72" s="135">
        <v>468.45400000000001</v>
      </c>
      <c r="I72" s="135">
        <v>445.76400000000001</v>
      </c>
      <c r="J72" s="135">
        <v>378.10399999999998</v>
      </c>
      <c r="K72" s="135">
        <v>298.12400000000002</v>
      </c>
      <c r="L72" s="135">
        <v>331.56</v>
      </c>
      <c r="M72" s="159">
        <v>423.66399999999999</v>
      </c>
      <c r="N72" s="96">
        <v>442.88400000000001</v>
      </c>
      <c r="O72" s="96">
        <v>431.44400000000002</v>
      </c>
      <c r="P72" s="96">
        <f t="shared" si="1"/>
        <v>5165.9840000000004</v>
      </c>
    </row>
    <row r="73" spans="1:16" x14ac:dyDescent="0.2">
      <c r="A73" s="7">
        <v>67</v>
      </c>
      <c r="B73" s="8" t="s">
        <v>111</v>
      </c>
      <c r="C73" s="10" t="s">
        <v>112</v>
      </c>
      <c r="D73" s="86">
        <v>355.02</v>
      </c>
      <c r="E73" s="135">
        <v>329.52</v>
      </c>
      <c r="F73" s="135">
        <v>308.94</v>
      </c>
      <c r="G73" s="135">
        <v>323.87</v>
      </c>
      <c r="H73" s="135">
        <v>316.92</v>
      </c>
      <c r="I73" s="135">
        <v>288.97000000000003</v>
      </c>
      <c r="J73" s="135">
        <v>271.18</v>
      </c>
      <c r="K73" s="135">
        <v>286.72000000000003</v>
      </c>
      <c r="L73" s="135">
        <v>253.68</v>
      </c>
      <c r="M73" s="159">
        <v>352.96</v>
      </c>
      <c r="N73" s="96">
        <v>337.66</v>
      </c>
      <c r="O73" s="96">
        <v>343.25</v>
      </c>
      <c r="P73" s="96">
        <f t="shared" si="1"/>
        <v>3768.69</v>
      </c>
    </row>
    <row r="74" spans="1:16" x14ac:dyDescent="0.2">
      <c r="A74" s="7">
        <v>68</v>
      </c>
      <c r="B74" s="8" t="s">
        <v>113</v>
      </c>
      <c r="C74" s="10" t="s">
        <v>114</v>
      </c>
      <c r="D74" s="86">
        <v>213.63</v>
      </c>
      <c r="E74" s="135">
        <v>207.92</v>
      </c>
      <c r="F74" s="135">
        <v>210.92</v>
      </c>
      <c r="G74" s="135">
        <v>237.36</v>
      </c>
      <c r="H74" s="135">
        <v>213.14</v>
      </c>
      <c r="I74" s="135">
        <v>188.24</v>
      </c>
      <c r="J74" s="135">
        <v>168.91</v>
      </c>
      <c r="K74" s="135">
        <v>154.61000000000001</v>
      </c>
      <c r="L74" s="135">
        <v>155.88</v>
      </c>
      <c r="M74" s="159">
        <v>193.3</v>
      </c>
      <c r="N74" s="96">
        <v>235.23</v>
      </c>
      <c r="O74" s="96">
        <v>216.25</v>
      </c>
      <c r="P74" s="96">
        <f t="shared" ref="P74:P98" si="2">SUM(D74:O74)</f>
        <v>2395.39</v>
      </c>
    </row>
    <row r="75" spans="1:16" x14ac:dyDescent="0.2">
      <c r="A75" s="7">
        <v>69</v>
      </c>
      <c r="B75" s="8" t="s">
        <v>115</v>
      </c>
      <c r="C75" s="10" t="s">
        <v>116</v>
      </c>
      <c r="D75" s="86">
        <v>443.608</v>
      </c>
      <c r="E75" s="135">
        <v>456.41800000000001</v>
      </c>
      <c r="F75" s="135">
        <v>435.45799999999997</v>
      </c>
      <c r="G75" s="135">
        <v>444.84799999999996</v>
      </c>
      <c r="H75" s="135">
        <v>424.02799999999996</v>
      </c>
      <c r="I75" s="135">
        <v>384.66800000000001</v>
      </c>
      <c r="J75" s="135">
        <v>344.428</v>
      </c>
      <c r="K75" s="135">
        <v>352.55799999999999</v>
      </c>
      <c r="L75" s="135">
        <v>375.2</v>
      </c>
      <c r="M75" s="159">
        <v>414.36799999999999</v>
      </c>
      <c r="N75" s="96">
        <v>459.32799999999997</v>
      </c>
      <c r="O75" s="96">
        <v>466.46799999999996</v>
      </c>
      <c r="P75" s="96">
        <f t="shared" si="2"/>
        <v>5001.3779999999997</v>
      </c>
    </row>
    <row r="76" spans="1:16" x14ac:dyDescent="0.2">
      <c r="A76" s="7">
        <v>70</v>
      </c>
      <c r="B76" s="8" t="s">
        <v>117</v>
      </c>
      <c r="C76" s="10" t="s">
        <v>118</v>
      </c>
      <c r="D76" s="86">
        <v>2307.0500000000002</v>
      </c>
      <c r="E76" s="135">
        <v>2248.13</v>
      </c>
      <c r="F76" s="135">
        <v>2125.88</v>
      </c>
      <c r="G76" s="135">
        <v>2251.3200000000002</v>
      </c>
      <c r="H76" s="135">
        <v>2474.46</v>
      </c>
      <c r="I76" s="135">
        <v>2033.73</v>
      </c>
      <c r="J76" s="135">
        <v>1679.48</v>
      </c>
      <c r="K76" s="135">
        <v>1381.97</v>
      </c>
      <c r="L76" s="135">
        <v>1616.05</v>
      </c>
      <c r="M76" s="159">
        <v>1865.97</v>
      </c>
      <c r="N76" s="96">
        <v>1992.05</v>
      </c>
      <c r="O76" s="96">
        <v>2109.25</v>
      </c>
      <c r="P76" s="96">
        <f t="shared" si="2"/>
        <v>24085.34</v>
      </c>
    </row>
    <row r="77" spans="1:16" x14ac:dyDescent="0.2">
      <c r="A77" s="7">
        <v>71</v>
      </c>
      <c r="B77" s="8" t="s">
        <v>119</v>
      </c>
      <c r="C77" s="10" t="s">
        <v>120</v>
      </c>
      <c r="D77" s="93">
        <v>882.45</v>
      </c>
      <c r="E77" s="135">
        <v>863.04</v>
      </c>
      <c r="F77" s="135">
        <v>795.61</v>
      </c>
      <c r="G77" s="135">
        <v>951.89</v>
      </c>
      <c r="H77" s="135">
        <v>692.47</v>
      </c>
      <c r="I77" s="135">
        <v>821.18</v>
      </c>
      <c r="J77" s="135">
        <v>611.79176238738728</v>
      </c>
      <c r="K77" s="135">
        <v>659.79</v>
      </c>
      <c r="L77" s="135">
        <v>662</v>
      </c>
      <c r="M77" s="159">
        <v>803</v>
      </c>
      <c r="N77" s="96">
        <v>836</v>
      </c>
      <c r="O77" s="96">
        <v>810</v>
      </c>
      <c r="P77" s="96">
        <f t="shared" si="2"/>
        <v>9389.2217623873876</v>
      </c>
    </row>
    <row r="78" spans="1:16" x14ac:dyDescent="0.2">
      <c r="A78" s="7">
        <v>72</v>
      </c>
      <c r="B78" s="8" t="s">
        <v>180</v>
      </c>
      <c r="C78" s="10" t="s">
        <v>121</v>
      </c>
      <c r="D78" s="93">
        <v>757.11400000000003</v>
      </c>
      <c r="E78" s="135">
        <v>674.46400000000006</v>
      </c>
      <c r="F78" s="135">
        <v>685.17400000000009</v>
      </c>
      <c r="G78" s="135">
        <v>701.37400000000002</v>
      </c>
      <c r="H78" s="135">
        <v>577.75400000000002</v>
      </c>
      <c r="I78" s="135">
        <v>674.96400000000006</v>
      </c>
      <c r="J78" s="135">
        <v>552.524</v>
      </c>
      <c r="K78" s="135">
        <v>509.51400000000001</v>
      </c>
      <c r="L78" s="135">
        <v>551.96</v>
      </c>
      <c r="M78" s="159">
        <v>621.21400000000006</v>
      </c>
      <c r="N78" s="96">
        <v>637.12400000000002</v>
      </c>
      <c r="O78" s="96">
        <v>666.2940000000001</v>
      </c>
      <c r="P78" s="96">
        <f t="shared" si="2"/>
        <v>7609.4740000000002</v>
      </c>
    </row>
    <row r="79" spans="1:16" x14ac:dyDescent="0.2">
      <c r="A79" s="7">
        <v>73</v>
      </c>
      <c r="B79" s="8" t="s">
        <v>161</v>
      </c>
      <c r="C79" s="10" t="s">
        <v>122</v>
      </c>
      <c r="D79" s="86">
        <v>367.86200000000002</v>
      </c>
      <c r="E79" s="135">
        <v>366.28200000000004</v>
      </c>
      <c r="F79" s="135">
        <v>338.02199999999999</v>
      </c>
      <c r="G79" s="135">
        <v>340.23200000000003</v>
      </c>
      <c r="H79" s="135">
        <v>329.37200000000001</v>
      </c>
      <c r="I79" s="135">
        <v>321.34199999999998</v>
      </c>
      <c r="J79" s="135">
        <v>302.67200000000003</v>
      </c>
      <c r="K79" s="135">
        <v>303.66200000000003</v>
      </c>
      <c r="L79" s="135">
        <v>300.25</v>
      </c>
      <c r="M79" s="159">
        <v>356.762</v>
      </c>
      <c r="N79" s="96">
        <v>370.54200000000003</v>
      </c>
      <c r="O79" s="96">
        <v>410.762</v>
      </c>
      <c r="P79" s="96">
        <f t="shared" si="2"/>
        <v>4107.7619999999997</v>
      </c>
    </row>
    <row r="80" spans="1:16" x14ac:dyDescent="0.2">
      <c r="A80" s="7">
        <v>74</v>
      </c>
      <c r="B80" s="8" t="s">
        <v>123</v>
      </c>
      <c r="C80" s="10" t="s">
        <v>124</v>
      </c>
      <c r="D80" s="86">
        <v>1561.6479999999999</v>
      </c>
      <c r="E80" s="135">
        <v>1645.098</v>
      </c>
      <c r="F80" s="135">
        <v>1502.548</v>
      </c>
      <c r="G80" s="135">
        <v>1538.3979999999999</v>
      </c>
      <c r="H80" s="135">
        <v>1362.268</v>
      </c>
      <c r="I80" s="135">
        <v>1425.338</v>
      </c>
      <c r="J80" s="135">
        <v>1231.088</v>
      </c>
      <c r="K80" s="135">
        <v>1292.248</v>
      </c>
      <c r="L80" s="135">
        <v>1331.63</v>
      </c>
      <c r="M80" s="159">
        <v>1391.808</v>
      </c>
      <c r="N80" s="96">
        <v>1514.788</v>
      </c>
      <c r="O80" s="96">
        <v>1486.498</v>
      </c>
      <c r="P80" s="96">
        <f t="shared" si="2"/>
        <v>17283.358</v>
      </c>
    </row>
    <row r="81" spans="1:16" x14ac:dyDescent="0.2">
      <c r="A81" s="7">
        <v>75</v>
      </c>
      <c r="B81" s="8" t="s">
        <v>125</v>
      </c>
      <c r="C81" s="10" t="s">
        <v>126</v>
      </c>
      <c r="D81" s="93">
        <v>1619.85</v>
      </c>
      <c r="E81" s="135">
        <v>1619.9</v>
      </c>
      <c r="F81" s="135">
        <v>1435.01</v>
      </c>
      <c r="G81" s="135">
        <v>1602.51</v>
      </c>
      <c r="H81" s="135">
        <v>1247.33</v>
      </c>
      <c r="I81" s="135">
        <v>1404.37</v>
      </c>
      <c r="J81" s="135">
        <v>1129.2177843468467</v>
      </c>
      <c r="K81" s="135">
        <v>1185.8599999999999</v>
      </c>
      <c r="L81" s="135">
        <v>1185</v>
      </c>
      <c r="M81" s="159">
        <v>1436</v>
      </c>
      <c r="N81" s="96">
        <v>1588</v>
      </c>
      <c r="O81" s="96">
        <v>1610</v>
      </c>
      <c r="P81" s="96">
        <f t="shared" si="2"/>
        <v>17063.047784346847</v>
      </c>
    </row>
    <row r="82" spans="1:16" x14ac:dyDescent="0.2">
      <c r="A82" s="7">
        <v>76</v>
      </c>
      <c r="B82" s="8" t="s">
        <v>127</v>
      </c>
      <c r="C82" s="10" t="s">
        <v>128</v>
      </c>
      <c r="D82" s="86">
        <v>355.18799999999999</v>
      </c>
      <c r="E82" s="135">
        <v>316.32799999999997</v>
      </c>
      <c r="F82" s="135">
        <v>345.608</v>
      </c>
      <c r="G82" s="135">
        <v>329.32799999999997</v>
      </c>
      <c r="H82" s="135">
        <v>273.53799999999995</v>
      </c>
      <c r="I82" s="135">
        <v>281.858</v>
      </c>
      <c r="J82" s="135">
        <v>249.458</v>
      </c>
      <c r="K82" s="135">
        <v>260.37799999999999</v>
      </c>
      <c r="L82" s="135">
        <v>225.85</v>
      </c>
      <c r="M82" s="159">
        <v>273.53799999999995</v>
      </c>
      <c r="N82" s="96">
        <v>274.00799999999998</v>
      </c>
      <c r="O82" s="96">
        <v>303.68799999999999</v>
      </c>
      <c r="P82" s="96">
        <f t="shared" si="2"/>
        <v>3488.768</v>
      </c>
    </row>
    <row r="83" spans="1:16" x14ac:dyDescent="0.2">
      <c r="A83" s="7">
        <v>77</v>
      </c>
      <c r="B83" s="8" t="s">
        <v>129</v>
      </c>
      <c r="C83" s="10" t="s">
        <v>130</v>
      </c>
      <c r="D83" s="93">
        <v>169.61199999999999</v>
      </c>
      <c r="E83" s="135">
        <v>196.72199999999998</v>
      </c>
      <c r="F83" s="135">
        <v>159.922</v>
      </c>
      <c r="G83" s="135">
        <v>197.40199999999999</v>
      </c>
      <c r="H83" s="135">
        <v>183.102</v>
      </c>
      <c r="I83" s="135">
        <v>179.27199999999999</v>
      </c>
      <c r="J83" s="135">
        <v>153.88199999999998</v>
      </c>
      <c r="K83" s="135">
        <v>150.392</v>
      </c>
      <c r="L83" s="135">
        <v>169.74</v>
      </c>
      <c r="M83" s="159">
        <v>144.37199999999999</v>
      </c>
      <c r="N83" s="96">
        <v>171.83199999999999</v>
      </c>
      <c r="O83" s="96">
        <v>167.792</v>
      </c>
      <c r="P83" s="96">
        <f t="shared" si="2"/>
        <v>2044.0419999999999</v>
      </c>
    </row>
    <row r="84" spans="1:16" x14ac:dyDescent="0.2">
      <c r="A84" s="7">
        <v>78</v>
      </c>
      <c r="B84" s="8" t="s">
        <v>131</v>
      </c>
      <c r="C84" s="10" t="s">
        <v>132</v>
      </c>
      <c r="D84" s="86">
        <v>225.93800000000002</v>
      </c>
      <c r="E84" s="135">
        <v>203.06800000000001</v>
      </c>
      <c r="F84" s="135">
        <v>196.97800000000001</v>
      </c>
      <c r="G84" s="135">
        <v>223.16800000000001</v>
      </c>
      <c r="H84" s="135">
        <v>172.21800000000002</v>
      </c>
      <c r="I84" s="135">
        <v>188.898</v>
      </c>
      <c r="J84" s="135">
        <v>173.048</v>
      </c>
      <c r="K84" s="135">
        <v>172.19800000000001</v>
      </c>
      <c r="L84" s="135">
        <v>185.64</v>
      </c>
      <c r="M84" s="159">
        <v>213.22800000000001</v>
      </c>
      <c r="N84" s="96">
        <v>216.15800000000002</v>
      </c>
      <c r="O84" s="96">
        <v>223.38800000000001</v>
      </c>
      <c r="P84" s="96">
        <f t="shared" si="2"/>
        <v>2393.9279999999999</v>
      </c>
    </row>
    <row r="85" spans="1:16" x14ac:dyDescent="0.2">
      <c r="A85" s="7">
        <v>79</v>
      </c>
      <c r="B85" s="8" t="s">
        <v>133</v>
      </c>
      <c r="C85" s="10" t="s">
        <v>134</v>
      </c>
      <c r="D85" s="93">
        <v>1070.0940000000001</v>
      </c>
      <c r="E85" s="135">
        <v>1077.2239999999999</v>
      </c>
      <c r="F85" s="135">
        <v>1008.1239999999999</v>
      </c>
      <c r="G85" s="135">
        <v>1057.5740000000001</v>
      </c>
      <c r="H85" s="135">
        <v>908.41399999999999</v>
      </c>
      <c r="I85" s="135">
        <v>938.22399999999993</v>
      </c>
      <c r="J85" s="135">
        <v>810.01400000000001</v>
      </c>
      <c r="K85" s="135">
        <v>790.12399999999991</v>
      </c>
      <c r="L85" s="135">
        <v>887.92</v>
      </c>
      <c r="M85" s="159">
        <v>943.38400000000001</v>
      </c>
      <c r="N85" s="96">
        <v>1061.884</v>
      </c>
      <c r="O85" s="96">
        <v>1059.5539999999999</v>
      </c>
      <c r="P85" s="96">
        <f t="shared" si="2"/>
        <v>11612.534</v>
      </c>
    </row>
    <row r="86" spans="1:16" x14ac:dyDescent="0.2">
      <c r="A86" s="7">
        <v>80</v>
      </c>
      <c r="B86" s="8" t="s">
        <v>169</v>
      </c>
      <c r="C86" s="10" t="s">
        <v>168</v>
      </c>
      <c r="D86" s="86">
        <v>421.98600000000005</v>
      </c>
      <c r="E86" s="135">
        <v>428.76600000000002</v>
      </c>
      <c r="F86" s="135">
        <v>395.87600000000003</v>
      </c>
      <c r="G86" s="135">
        <v>436.226</v>
      </c>
      <c r="H86" s="135">
        <v>358.01600000000002</v>
      </c>
      <c r="I86" s="135">
        <v>365.226</v>
      </c>
      <c r="J86" s="135">
        <v>296.476</v>
      </c>
      <c r="K86" s="135">
        <v>326.85600000000005</v>
      </c>
      <c r="L86" s="135">
        <v>362.21</v>
      </c>
      <c r="M86" s="159">
        <v>392.13600000000002</v>
      </c>
      <c r="N86" s="96">
        <v>373.20600000000002</v>
      </c>
      <c r="O86" s="96">
        <v>403.94600000000003</v>
      </c>
      <c r="P86" s="96">
        <f t="shared" si="2"/>
        <v>4560.9260000000004</v>
      </c>
    </row>
    <row r="87" spans="1:16" x14ac:dyDescent="0.2">
      <c r="A87" s="7">
        <v>81</v>
      </c>
      <c r="B87" s="8" t="s">
        <v>135</v>
      </c>
      <c r="C87" s="10" t="s">
        <v>136</v>
      </c>
      <c r="D87" s="86">
        <v>330.98400000000004</v>
      </c>
      <c r="E87" s="135">
        <v>324.80400000000003</v>
      </c>
      <c r="F87" s="135">
        <v>310.67400000000004</v>
      </c>
      <c r="G87" s="135">
        <v>349.964</v>
      </c>
      <c r="H87" s="135">
        <v>261.59399999999999</v>
      </c>
      <c r="I87" s="135">
        <v>258.19400000000002</v>
      </c>
      <c r="J87" s="135">
        <v>218.19399999999999</v>
      </c>
      <c r="K87" s="135">
        <v>238.48400000000001</v>
      </c>
      <c r="L87" s="135">
        <v>255.35</v>
      </c>
      <c r="M87" s="159">
        <v>286.31400000000002</v>
      </c>
      <c r="N87" s="96">
        <v>360.57400000000001</v>
      </c>
      <c r="O87" s="96">
        <v>314.42400000000004</v>
      </c>
      <c r="P87" s="96">
        <f t="shared" si="2"/>
        <v>3509.5539999999996</v>
      </c>
    </row>
    <row r="88" spans="1:16" x14ac:dyDescent="0.2">
      <c r="A88" s="7">
        <v>82</v>
      </c>
      <c r="B88" s="8" t="s">
        <v>162</v>
      </c>
      <c r="C88" s="10" t="s">
        <v>137</v>
      </c>
      <c r="D88" s="86">
        <v>267.69</v>
      </c>
      <c r="E88" s="135">
        <v>286.57</v>
      </c>
      <c r="F88" s="135">
        <v>269.98</v>
      </c>
      <c r="G88" s="135">
        <v>299.74</v>
      </c>
      <c r="H88" s="135">
        <v>232.42</v>
      </c>
      <c r="I88" s="135">
        <v>231.84</v>
      </c>
      <c r="J88" s="135">
        <v>203.57</v>
      </c>
      <c r="K88" s="135">
        <v>184.79</v>
      </c>
      <c r="L88" s="135">
        <v>210.68</v>
      </c>
      <c r="M88" s="159">
        <v>245.95</v>
      </c>
      <c r="N88" s="96">
        <v>285.19</v>
      </c>
      <c r="O88" s="96">
        <v>275.44</v>
      </c>
      <c r="P88" s="96">
        <f t="shared" si="2"/>
        <v>2993.8599999999997</v>
      </c>
    </row>
    <row r="89" spans="1:16" x14ac:dyDescent="0.2">
      <c r="A89" s="7">
        <v>83</v>
      </c>
      <c r="B89" s="8" t="s">
        <v>163</v>
      </c>
      <c r="C89" s="10" t="s">
        <v>138</v>
      </c>
      <c r="D89" s="86">
        <v>369.33199999999999</v>
      </c>
      <c r="E89" s="135">
        <v>375.77199999999999</v>
      </c>
      <c r="F89" s="135">
        <v>359.50200000000001</v>
      </c>
      <c r="G89" s="135">
        <v>368.572</v>
      </c>
      <c r="H89" s="135">
        <v>308.30199999999996</v>
      </c>
      <c r="I89" s="135">
        <v>338.99199999999996</v>
      </c>
      <c r="J89" s="135">
        <v>285.43199999999996</v>
      </c>
      <c r="K89" s="135">
        <v>289.15199999999999</v>
      </c>
      <c r="L89" s="135">
        <v>289.68</v>
      </c>
      <c r="M89" s="159">
        <v>346.71199999999999</v>
      </c>
      <c r="N89" s="96">
        <v>356.40199999999999</v>
      </c>
      <c r="O89" s="96">
        <v>393.36199999999997</v>
      </c>
      <c r="P89" s="96">
        <f t="shared" si="2"/>
        <v>4081.2119999999995</v>
      </c>
    </row>
    <row r="90" spans="1:16" x14ac:dyDescent="0.2">
      <c r="A90" s="7">
        <v>84</v>
      </c>
      <c r="B90" s="8" t="s">
        <v>139</v>
      </c>
      <c r="C90" s="10" t="s">
        <v>140</v>
      </c>
      <c r="D90" s="86">
        <v>534.16200000000003</v>
      </c>
      <c r="E90" s="135">
        <v>517.29200000000003</v>
      </c>
      <c r="F90" s="135">
        <v>510.96199999999999</v>
      </c>
      <c r="G90" s="135">
        <v>513.03200000000004</v>
      </c>
      <c r="H90" s="135">
        <v>448.48199999999997</v>
      </c>
      <c r="I90" s="135">
        <v>443.642</v>
      </c>
      <c r="J90" s="135">
        <v>424.47199999999998</v>
      </c>
      <c r="K90" s="135">
        <v>456.262</v>
      </c>
      <c r="L90" s="135">
        <v>429.72</v>
      </c>
      <c r="M90" s="159">
        <v>490.03199999999998</v>
      </c>
      <c r="N90" s="96">
        <v>513.56200000000001</v>
      </c>
      <c r="O90" s="96">
        <v>591.64199999999994</v>
      </c>
      <c r="P90" s="96">
        <f t="shared" si="2"/>
        <v>5873.2619999999997</v>
      </c>
    </row>
    <row r="91" spans="1:16" x14ac:dyDescent="0.2">
      <c r="A91" s="7">
        <v>85</v>
      </c>
      <c r="B91" s="8" t="s">
        <v>164</v>
      </c>
      <c r="C91" s="10" t="s">
        <v>141</v>
      </c>
      <c r="D91" s="93">
        <v>1078.3399999999999</v>
      </c>
      <c r="E91" s="135">
        <v>1141.8599999999999</v>
      </c>
      <c r="F91" s="135">
        <v>1042.79</v>
      </c>
      <c r="G91" s="135">
        <v>1136.76</v>
      </c>
      <c r="H91" s="135">
        <v>875.61</v>
      </c>
      <c r="I91" s="135">
        <v>989.71</v>
      </c>
      <c r="J91" s="135">
        <v>772.40575731981971</v>
      </c>
      <c r="K91" s="135">
        <v>775.2</v>
      </c>
      <c r="L91" s="135">
        <v>822</v>
      </c>
      <c r="M91" s="159">
        <v>1012</v>
      </c>
      <c r="N91" s="96">
        <v>1131</v>
      </c>
      <c r="O91" s="96">
        <v>1145</v>
      </c>
      <c r="P91" s="96">
        <f t="shared" si="2"/>
        <v>11922.675757319819</v>
      </c>
    </row>
    <row r="92" spans="1:16" x14ac:dyDescent="0.2">
      <c r="A92" s="7">
        <v>86</v>
      </c>
      <c r="B92" s="8" t="s">
        <v>142</v>
      </c>
      <c r="C92" s="10" t="s">
        <v>143</v>
      </c>
      <c r="D92" s="93">
        <v>1182.76</v>
      </c>
      <c r="E92" s="135">
        <v>1187.93</v>
      </c>
      <c r="F92" s="135">
        <v>1174.49</v>
      </c>
      <c r="G92" s="135">
        <v>1221.42</v>
      </c>
      <c r="H92" s="135">
        <v>952.27</v>
      </c>
      <c r="I92" s="135">
        <v>926.37</v>
      </c>
      <c r="J92" s="135">
        <v>860.38889639639638</v>
      </c>
      <c r="K92" s="135">
        <v>842.04</v>
      </c>
      <c r="L92" s="135">
        <v>917</v>
      </c>
      <c r="M92" s="159">
        <v>1008.58</v>
      </c>
      <c r="N92" s="96">
        <v>1067</v>
      </c>
      <c r="O92" s="96">
        <v>1039</v>
      </c>
      <c r="P92" s="96">
        <f t="shared" si="2"/>
        <v>12379.248896396397</v>
      </c>
    </row>
    <row r="93" spans="1:16" x14ac:dyDescent="0.2">
      <c r="A93" s="7">
        <v>87</v>
      </c>
      <c r="B93" s="8" t="s">
        <v>302</v>
      </c>
      <c r="C93" s="10" t="s">
        <v>145</v>
      </c>
      <c r="D93" s="93">
        <v>1272.5999999999999</v>
      </c>
      <c r="E93" s="135">
        <v>1308.3399999999999</v>
      </c>
      <c r="F93" s="135">
        <v>1207.23</v>
      </c>
      <c r="G93" s="135">
        <v>1315.49</v>
      </c>
      <c r="H93" s="135">
        <v>1022.6</v>
      </c>
      <c r="I93" s="135">
        <v>1135.74</v>
      </c>
      <c r="J93" s="135">
        <v>947.89177083333323</v>
      </c>
      <c r="K93" s="135">
        <v>886.84</v>
      </c>
      <c r="L93" s="135">
        <v>948</v>
      </c>
      <c r="M93" s="159">
        <v>1091</v>
      </c>
      <c r="N93" s="96">
        <v>1218</v>
      </c>
      <c r="O93" s="96">
        <v>1223</v>
      </c>
      <c r="P93" s="96">
        <f t="shared" si="2"/>
        <v>13576.731770833334</v>
      </c>
    </row>
    <row r="94" spans="1:16" x14ac:dyDescent="0.2">
      <c r="A94" s="7">
        <v>88</v>
      </c>
      <c r="B94" s="8" t="s">
        <v>146</v>
      </c>
      <c r="C94" s="10" t="s">
        <v>147</v>
      </c>
      <c r="D94" s="86">
        <v>1848.3419999999999</v>
      </c>
      <c r="E94" s="135">
        <v>1890.432</v>
      </c>
      <c r="F94" s="135">
        <v>1796.8119999999999</v>
      </c>
      <c r="G94" s="135">
        <v>1927.962</v>
      </c>
      <c r="H94" s="135">
        <v>1562.212</v>
      </c>
      <c r="I94" s="135">
        <v>1643.722</v>
      </c>
      <c r="J94" s="135">
        <v>1437.8920000000001</v>
      </c>
      <c r="K94" s="135">
        <v>1441.8920000000001</v>
      </c>
      <c r="L94" s="135">
        <v>1495.19</v>
      </c>
      <c r="M94" s="159">
        <v>1684.492</v>
      </c>
      <c r="N94" s="96">
        <v>1802.8519999999999</v>
      </c>
      <c r="O94" s="96">
        <v>1860.0919999999999</v>
      </c>
      <c r="P94" s="96">
        <f t="shared" si="2"/>
        <v>20391.891999999996</v>
      </c>
    </row>
    <row r="95" spans="1:16" x14ac:dyDescent="0.2">
      <c r="A95" s="7">
        <v>89</v>
      </c>
      <c r="B95" s="8" t="s">
        <v>148</v>
      </c>
      <c r="C95" s="10" t="s">
        <v>149</v>
      </c>
      <c r="D95" s="86">
        <v>1220.376</v>
      </c>
      <c r="E95" s="135">
        <v>1187.7760000000001</v>
      </c>
      <c r="F95" s="135">
        <v>1128.4960000000001</v>
      </c>
      <c r="G95" s="135">
        <v>1187.7860000000001</v>
      </c>
      <c r="H95" s="135">
        <v>1062.2760000000001</v>
      </c>
      <c r="I95" s="135">
        <v>1034.7360000000001</v>
      </c>
      <c r="J95" s="135">
        <v>967.40599999999995</v>
      </c>
      <c r="K95" s="135">
        <v>925.37599999999998</v>
      </c>
      <c r="L95" s="135">
        <v>972.13</v>
      </c>
      <c r="M95" s="159">
        <v>1089.6560000000002</v>
      </c>
      <c r="N95" s="96">
        <v>1178.2560000000001</v>
      </c>
      <c r="O95" s="96">
        <v>1205.4760000000001</v>
      </c>
      <c r="P95" s="96">
        <f t="shared" si="2"/>
        <v>13159.745999999999</v>
      </c>
    </row>
    <row r="96" spans="1:16" x14ac:dyDescent="0.2">
      <c r="A96" s="7">
        <v>90</v>
      </c>
      <c r="B96" s="8" t="s">
        <v>150</v>
      </c>
      <c r="C96" s="10" t="s">
        <v>151</v>
      </c>
      <c r="D96" s="93">
        <v>1021.34</v>
      </c>
      <c r="E96" s="135">
        <v>1022.37</v>
      </c>
      <c r="F96" s="135">
        <v>932.49</v>
      </c>
      <c r="G96" s="135">
        <v>1043.82</v>
      </c>
      <c r="H96" s="135">
        <v>759.09</v>
      </c>
      <c r="I96" s="135">
        <v>913.08</v>
      </c>
      <c r="J96" s="135">
        <v>771.20866554054055</v>
      </c>
      <c r="K96" s="135">
        <v>796.65</v>
      </c>
      <c r="L96" s="135">
        <v>725</v>
      </c>
      <c r="M96" s="159">
        <v>778</v>
      </c>
      <c r="N96" s="96">
        <v>854</v>
      </c>
      <c r="O96" s="96">
        <v>819</v>
      </c>
      <c r="P96" s="96">
        <f t="shared" si="2"/>
        <v>10436.04866554054</v>
      </c>
    </row>
    <row r="97" spans="1:17" x14ac:dyDescent="0.2">
      <c r="A97" s="7">
        <v>91</v>
      </c>
      <c r="B97" s="8" t="s">
        <v>152</v>
      </c>
      <c r="C97" s="10" t="s">
        <v>153</v>
      </c>
      <c r="D97" s="86">
        <v>1740.7339999999999</v>
      </c>
      <c r="E97" s="135">
        <v>1773.194</v>
      </c>
      <c r="F97" s="135">
        <v>1635.684</v>
      </c>
      <c r="G97" s="135">
        <v>1757.2539999999999</v>
      </c>
      <c r="H97" s="135">
        <v>1473.8440000000001</v>
      </c>
      <c r="I97" s="135">
        <v>1465.2639999999999</v>
      </c>
      <c r="J97" s="135">
        <v>1334.204</v>
      </c>
      <c r="K97" s="135">
        <v>1448.9739999999999</v>
      </c>
      <c r="L97" s="135">
        <v>1513.75</v>
      </c>
      <c r="M97" s="159">
        <v>1653.5139999999999</v>
      </c>
      <c r="N97" s="96">
        <v>1791.7239999999999</v>
      </c>
      <c r="O97" s="96">
        <v>1727.0740000000001</v>
      </c>
      <c r="P97" s="96">
        <f t="shared" si="2"/>
        <v>19315.213999999996</v>
      </c>
    </row>
    <row r="98" spans="1:17" x14ac:dyDescent="0.2">
      <c r="A98" s="7">
        <v>92</v>
      </c>
      <c r="B98" s="21" t="s">
        <v>154</v>
      </c>
      <c r="C98" s="16" t="s">
        <v>155</v>
      </c>
      <c r="D98" s="86">
        <v>1145.1290000000001</v>
      </c>
      <c r="E98" s="135">
        <v>1091.499</v>
      </c>
      <c r="F98" s="135">
        <v>1118.1490000000001</v>
      </c>
      <c r="G98" s="135">
        <v>1155.3290000000002</v>
      </c>
      <c r="H98" s="135">
        <v>987.25900000000001</v>
      </c>
      <c r="I98" s="135">
        <v>959.40899999999999</v>
      </c>
      <c r="J98" s="135">
        <v>870.32899999999995</v>
      </c>
      <c r="K98" s="135">
        <v>912.10899999999992</v>
      </c>
      <c r="L98" s="135">
        <v>939.5</v>
      </c>
      <c r="M98" s="159">
        <v>980.13900000000001</v>
      </c>
      <c r="N98" s="96">
        <v>1058.8790000000001</v>
      </c>
      <c r="O98" s="96">
        <v>982.31899999999996</v>
      </c>
      <c r="P98" s="96">
        <f t="shared" si="2"/>
        <v>12200.048999999999</v>
      </c>
    </row>
    <row r="99" spans="1:17" x14ac:dyDescent="0.2">
      <c r="A99" s="7"/>
      <c r="B99" s="8"/>
      <c r="C99" s="37"/>
      <c r="D99" s="34"/>
      <c r="E99" s="135"/>
      <c r="F99" s="135"/>
      <c r="G99" s="135"/>
      <c r="H99" s="135"/>
      <c r="I99" s="135"/>
      <c r="J99" s="135"/>
      <c r="K99" s="135"/>
      <c r="L99" s="135"/>
      <c r="M99" s="159"/>
      <c r="N99" s="96"/>
      <c r="O99" s="96"/>
      <c r="P99" s="96"/>
    </row>
    <row r="100" spans="1:17" ht="14.25" x14ac:dyDescent="0.2">
      <c r="A100" s="26"/>
      <c r="B100" s="26" t="s">
        <v>156</v>
      </c>
      <c r="C100" s="27"/>
      <c r="D100" s="108">
        <f t="shared" ref="D100:J100" si="3">SUM(D7:D99)</f>
        <v>82342.244999999966</v>
      </c>
      <c r="E100" s="156">
        <f t="shared" si="3"/>
        <v>81484.964999999982</v>
      </c>
      <c r="F100" s="156">
        <f t="shared" si="3"/>
        <v>75914.454999999987</v>
      </c>
      <c r="G100" s="156">
        <f t="shared" si="3"/>
        <v>81460.265000000029</v>
      </c>
      <c r="H100" s="156">
        <f t="shared" si="3"/>
        <v>73817.284999999989</v>
      </c>
      <c r="I100" s="108">
        <f t="shared" si="3"/>
        <v>71690.324999999997</v>
      </c>
      <c r="J100" s="108">
        <f t="shared" si="3"/>
        <v>58890.834814189227</v>
      </c>
      <c r="K100" s="108">
        <f t="shared" ref="K100:P100" si="4">SUM(K7:K99)</f>
        <v>57373.934999999998</v>
      </c>
      <c r="L100" s="108">
        <f t="shared" si="4"/>
        <v>62414.63</v>
      </c>
      <c r="M100" s="108">
        <f t="shared" si="4"/>
        <v>70362.574999999983</v>
      </c>
      <c r="N100" s="108">
        <f t="shared" si="4"/>
        <v>77411.775000000023</v>
      </c>
      <c r="O100" s="108">
        <f t="shared" si="4"/>
        <v>77632.252999999997</v>
      </c>
      <c r="P100" s="108">
        <f t="shared" si="4"/>
        <v>870795.54281418957</v>
      </c>
    </row>
    <row r="101" spans="1:17" ht="14.25" x14ac:dyDescent="0.2">
      <c r="A101" s="28"/>
      <c r="B101" s="29"/>
      <c r="C101" s="28"/>
      <c r="D101" s="139">
        <v>10325935.300000001</v>
      </c>
      <c r="E101" s="157">
        <v>10216675.039999999</v>
      </c>
      <c r="F101" s="157">
        <v>41184958.960000001</v>
      </c>
      <c r="G101" s="157">
        <v>10217319.366092244</v>
      </c>
      <c r="H101" s="157">
        <v>9240040.3000000007</v>
      </c>
      <c r="I101" s="162">
        <v>11372216.529999999</v>
      </c>
      <c r="J101" s="163">
        <v>8759471.5199999996</v>
      </c>
      <c r="K101" s="162">
        <v>8398298.9169280101</v>
      </c>
      <c r="L101" s="134">
        <v>9059684.1600000001</v>
      </c>
      <c r="M101" s="162">
        <v>9184354.0600000005</v>
      </c>
      <c r="N101" s="134">
        <v>10113913.34</v>
      </c>
      <c r="O101" s="134">
        <v>10117763.632324047</v>
      </c>
      <c r="P101" s="96">
        <f>SUM(D101:O101)</f>
        <v>148190631.12534428</v>
      </c>
    </row>
    <row r="102" spans="1:17" ht="14.25" x14ac:dyDescent="0.2">
      <c r="A102" s="28"/>
      <c r="B102" s="148" t="s">
        <v>295</v>
      </c>
      <c r="C102" s="148"/>
      <c r="D102" s="149">
        <v>48457.93</v>
      </c>
      <c r="E102" s="158">
        <v>47987.1</v>
      </c>
      <c r="F102" s="158">
        <v>45548.51</v>
      </c>
      <c r="G102" s="158">
        <v>47602.37</v>
      </c>
      <c r="H102" s="158">
        <v>44495.89</v>
      </c>
      <c r="I102" s="164">
        <v>42613.96</v>
      </c>
      <c r="J102" s="164">
        <v>35776.519999999997</v>
      </c>
      <c r="K102" s="164">
        <v>35524.879999999997</v>
      </c>
      <c r="L102" s="150">
        <v>38612.42</v>
      </c>
      <c r="M102" s="164">
        <v>42683.49</v>
      </c>
      <c r="N102" s="150">
        <v>46276.03</v>
      </c>
      <c r="O102" s="150">
        <v>48216.18</v>
      </c>
      <c r="P102" s="147"/>
    </row>
    <row r="103" spans="1:17" ht="14.25" hidden="1" x14ac:dyDescent="0.2">
      <c r="A103" s="28"/>
      <c r="B103" s="148" t="s">
        <v>296</v>
      </c>
      <c r="C103" s="151"/>
      <c r="D103" s="150">
        <v>890479.99</v>
      </c>
      <c r="E103" s="160">
        <v>980856.22</v>
      </c>
      <c r="F103" s="160">
        <v>931011.44</v>
      </c>
      <c r="G103" s="153">
        <v>972992.34060000011</v>
      </c>
      <c r="H103" s="153">
        <f>H102*20.44</f>
        <v>909495.99160000007</v>
      </c>
      <c r="I103" s="165">
        <v>871029.24</v>
      </c>
      <c r="J103" s="165">
        <v>759177.65</v>
      </c>
      <c r="K103" s="165">
        <f>K102*21.22</f>
        <v>753837.95359999989</v>
      </c>
      <c r="L103" s="165">
        <f>L102*21.72</f>
        <v>838661.76239999989</v>
      </c>
      <c r="M103" s="165">
        <f>M102*21.72</f>
        <v>927085.40279999992</v>
      </c>
      <c r="N103" s="165">
        <v>1005115.26</v>
      </c>
      <c r="O103" s="166">
        <f>O102*21.72</f>
        <v>1047255.4295999999</v>
      </c>
      <c r="P103" s="14"/>
    </row>
    <row r="104" spans="1:17" ht="14.25" hidden="1" x14ac:dyDescent="0.2">
      <c r="A104" s="30" t="s">
        <v>261</v>
      </c>
      <c r="B104" s="30"/>
      <c r="C104" s="30"/>
      <c r="D104" s="88">
        <v>123.75</v>
      </c>
      <c r="E104" s="88">
        <v>123.75</v>
      </c>
      <c r="F104" s="88">
        <v>123.75</v>
      </c>
      <c r="G104" s="88">
        <v>123.75</v>
      </c>
      <c r="H104" s="88">
        <v>123.75</v>
      </c>
      <c r="I104" s="167">
        <v>161.35</v>
      </c>
      <c r="J104" s="167">
        <v>149.41</v>
      </c>
      <c r="K104" s="167">
        <v>148.16</v>
      </c>
      <c r="L104" s="168">
        <v>147.24</v>
      </c>
      <c r="M104" s="167">
        <v>129.15</v>
      </c>
      <c r="N104" s="168">
        <v>129.15</v>
      </c>
      <c r="O104" s="169">
        <v>128.85</v>
      </c>
      <c r="P104" s="38">
        <f>AVERAGE(D104:O104)</f>
        <v>134.33833333333334</v>
      </c>
    </row>
    <row r="105" spans="1:17" ht="14.25" hidden="1" x14ac:dyDescent="0.2">
      <c r="A105" s="30"/>
      <c r="B105" s="30"/>
      <c r="C105" s="30"/>
      <c r="D105" s="32"/>
      <c r="E105" s="33"/>
      <c r="F105" s="33"/>
      <c r="G105" s="33"/>
      <c r="H105" s="161"/>
      <c r="I105" s="170"/>
      <c r="J105" s="170"/>
      <c r="K105" s="171"/>
      <c r="L105" s="172"/>
      <c r="M105" s="171"/>
      <c r="N105" s="172"/>
      <c r="O105" s="120"/>
    </row>
    <row r="106" spans="1:17" ht="14.25" hidden="1" x14ac:dyDescent="0.2">
      <c r="A106" s="89" t="s">
        <v>264</v>
      </c>
      <c r="B106" s="30"/>
      <c r="C106" s="30"/>
      <c r="D106" s="125">
        <v>5376.95</v>
      </c>
      <c r="E106" s="88">
        <v>5321.62</v>
      </c>
      <c r="F106" s="88">
        <v>4957.21</v>
      </c>
      <c r="G106" s="88">
        <v>5319.3553044999971</v>
      </c>
      <c r="H106" s="88">
        <v>4742.26</v>
      </c>
      <c r="I106" s="167">
        <v>6238.6</v>
      </c>
      <c r="J106" s="167">
        <v>4409.91</v>
      </c>
      <c r="K106" s="167">
        <v>4253.9500000000007</v>
      </c>
      <c r="L106" s="167">
        <v>4681.93</v>
      </c>
      <c r="M106" s="173">
        <v>4582.42</v>
      </c>
      <c r="N106" s="167">
        <v>5054.99</v>
      </c>
      <c r="O106" s="167">
        <v>5069.3900000000003</v>
      </c>
      <c r="P106" s="38">
        <f>SUM(D106:O106)</f>
        <v>60008.585304499982</v>
      </c>
      <c r="Q106" s="120"/>
    </row>
    <row r="107" spans="1:17" x14ac:dyDescent="0.2">
      <c r="D107" s="31"/>
      <c r="E107" s="140"/>
      <c r="F107" s="140"/>
      <c r="G107" s="140"/>
      <c r="H107" s="140"/>
      <c r="I107" s="140"/>
      <c r="N107" s="79"/>
    </row>
    <row r="108" spans="1:17" x14ac:dyDescent="0.2">
      <c r="N108" s="79"/>
    </row>
  </sheetData>
  <mergeCells count="16">
    <mergeCell ref="P4:P6"/>
    <mergeCell ref="E4:E6"/>
    <mergeCell ref="J4:J6"/>
    <mergeCell ref="I4:I6"/>
    <mergeCell ref="K4:K6"/>
    <mergeCell ref="O4:O6"/>
    <mergeCell ref="N4:N6"/>
    <mergeCell ref="A4:A6"/>
    <mergeCell ref="B4:B6"/>
    <mergeCell ref="C4:C6"/>
    <mergeCell ref="M4:M6"/>
    <mergeCell ref="L4:L6"/>
    <mergeCell ref="D4:D6"/>
    <mergeCell ref="H4:H6"/>
    <mergeCell ref="G4:G6"/>
    <mergeCell ref="F4:F6"/>
  </mergeCells>
  <phoneticPr fontId="2" type="noConversion"/>
  <pageMargins left="0.35433070866141736" right="0.35433070866141736" top="0.39370078740157483" bottom="0.59055118110236227" header="0.11811023622047245" footer="0.1181102362204724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накопительная отопление</vt:lpstr>
      <vt:lpstr>эл.энергия накопительная</vt:lpstr>
      <vt:lpstr>ХВС накопительная</vt:lpstr>
      <vt:lpstr>ГВС накопительная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Алсу</dc:creator>
  <cp:lastModifiedBy>Насибуллина Ирина Геннадьевна</cp:lastModifiedBy>
  <cp:lastPrinted>2019-01-09T11:50:36Z</cp:lastPrinted>
  <dcterms:created xsi:type="dcterms:W3CDTF">2011-01-30T10:49:58Z</dcterms:created>
  <dcterms:modified xsi:type="dcterms:W3CDTF">2019-01-10T07:08:24Z</dcterms:modified>
</cp:coreProperties>
</file>