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555" windowHeight="4650" activeTab="0"/>
  </bookViews>
  <sheets>
    <sheet name="на стенд" sheetId="1" r:id="rId1"/>
  </sheets>
  <definedNames/>
  <calcPr fullCalcOnLoad="1"/>
</workbook>
</file>

<file path=xl/sharedStrings.xml><?xml version="1.0" encoding="utf-8"?>
<sst xmlns="http://schemas.openxmlformats.org/spreadsheetml/2006/main" count="638" uniqueCount="386">
  <si>
    <t>план</t>
  </si>
  <si>
    <t>(физ.объем)</t>
  </si>
  <si>
    <t>факт</t>
  </si>
  <si>
    <t>%</t>
  </si>
  <si>
    <t>вып.</t>
  </si>
  <si>
    <t>(тыс.руб)</t>
  </si>
  <si>
    <t>Ремонт ограждений л/клетки</t>
  </si>
  <si>
    <t>Мусорокамеры:</t>
  </si>
  <si>
    <t>Восст. мусоровыпусков</t>
  </si>
  <si>
    <t>Входные</t>
  </si>
  <si>
    <t>Фасад:</t>
  </si>
  <si>
    <t>Герметизация м/панельн. швов</t>
  </si>
  <si>
    <t>Ремонт отмосток</t>
  </si>
  <si>
    <t>Заготовка песка</t>
  </si>
  <si>
    <t>Ремонт м/клапанов</t>
  </si>
  <si>
    <t>Замена мусороклапанов</t>
  </si>
  <si>
    <t>Окраска Мафов</t>
  </si>
  <si>
    <t xml:space="preserve"> </t>
  </si>
  <si>
    <t>Кровля</t>
  </si>
  <si>
    <t>Ремонт оконных переплетов</t>
  </si>
  <si>
    <t>Замена стекол</t>
  </si>
  <si>
    <t>Ремонт полов л/клеток</t>
  </si>
  <si>
    <t>Окраска входного узла</t>
  </si>
  <si>
    <t>Система канализации</t>
  </si>
  <si>
    <t>Ремонт канал. ниже нуля</t>
  </si>
  <si>
    <t>Ремонт канал. выше нуля</t>
  </si>
  <si>
    <t>Благоустройство</t>
  </si>
  <si>
    <t>Ремонт крылец</t>
  </si>
  <si>
    <t>Ремонт дверей в м/камеру</t>
  </si>
  <si>
    <t>Ремонт опор козырьков</t>
  </si>
  <si>
    <t>31/03-</t>
  </si>
  <si>
    <t>31/05-</t>
  </si>
  <si>
    <t>31/12-</t>
  </si>
  <si>
    <t>31/08-</t>
  </si>
  <si>
    <t>39/01</t>
  </si>
  <si>
    <t>39/02</t>
  </si>
  <si>
    <t>39/03</t>
  </si>
  <si>
    <t>39/05</t>
  </si>
  <si>
    <t>39/06</t>
  </si>
  <si>
    <t>39/07</t>
  </si>
  <si>
    <t>39/08</t>
  </si>
  <si>
    <t>39/11</t>
  </si>
  <si>
    <t>39/12</t>
  </si>
  <si>
    <t>39/13</t>
  </si>
  <si>
    <t>39/14</t>
  </si>
  <si>
    <t>39/15</t>
  </si>
  <si>
    <t>39/18</t>
  </si>
  <si>
    <t>38/05</t>
  </si>
  <si>
    <t>40/03</t>
  </si>
  <si>
    <t>40/04</t>
  </si>
  <si>
    <t>40/06</t>
  </si>
  <si>
    <t>40/07</t>
  </si>
  <si>
    <t>40/11</t>
  </si>
  <si>
    <t>40/01</t>
  </si>
  <si>
    <t>40/09</t>
  </si>
  <si>
    <t>40/10</t>
  </si>
  <si>
    <t>40/13А</t>
  </si>
  <si>
    <t>40/13</t>
  </si>
  <si>
    <t>40/15</t>
  </si>
  <si>
    <t>41/18</t>
  </si>
  <si>
    <t>31/06-</t>
  </si>
  <si>
    <t>31/16-</t>
  </si>
  <si>
    <t>37/12-</t>
  </si>
  <si>
    <t>38/13/1</t>
  </si>
  <si>
    <t>38/09/2</t>
  </si>
  <si>
    <t>38/09/3</t>
  </si>
  <si>
    <t>38/13/3</t>
  </si>
  <si>
    <t>37/09-</t>
  </si>
  <si>
    <t>31/02-</t>
  </si>
  <si>
    <t>31/15-</t>
  </si>
  <si>
    <t>Ремонт скамеек</t>
  </si>
  <si>
    <t>38/13/2</t>
  </si>
  <si>
    <t>38/09/1</t>
  </si>
  <si>
    <t xml:space="preserve">Установка новых рам 2 нить </t>
  </si>
  <si>
    <t>Изготовление и установка слуховых окон</t>
  </si>
  <si>
    <t>31/09/1-</t>
  </si>
  <si>
    <t>31/09/2-</t>
  </si>
  <si>
    <t>31/17/2-</t>
  </si>
  <si>
    <t>31/17/3-</t>
  </si>
  <si>
    <t>41/10-</t>
  </si>
  <si>
    <t>41/22-</t>
  </si>
  <si>
    <t>41/03-</t>
  </si>
  <si>
    <t>41/04-</t>
  </si>
  <si>
    <t>41/05-</t>
  </si>
  <si>
    <t>41/06-</t>
  </si>
  <si>
    <t>41/07-</t>
  </si>
  <si>
    <t>41/08-</t>
  </si>
  <si>
    <t>41/09-</t>
  </si>
  <si>
    <t>41/11-</t>
  </si>
  <si>
    <t>41/13-</t>
  </si>
  <si>
    <t>41/14-</t>
  </si>
  <si>
    <t>41/15-</t>
  </si>
  <si>
    <t>41/17-</t>
  </si>
  <si>
    <t>41/19-</t>
  </si>
  <si>
    <t>41/20-</t>
  </si>
  <si>
    <t>41/21-</t>
  </si>
  <si>
    <t>41/23-</t>
  </si>
  <si>
    <t>Ремонт внутриквартальных дорог, тротуаров</t>
  </si>
  <si>
    <t>Установка узла регулирования тепловой энергии</t>
  </si>
  <si>
    <t>38/13/3А(вставка)</t>
  </si>
  <si>
    <t>б-р Касимова, д.23</t>
  </si>
  <si>
    <t>Прочистка венканалов</t>
  </si>
  <si>
    <t>Пожарный проход</t>
  </si>
  <si>
    <t>Установка шибера</t>
  </si>
  <si>
    <t>Отлов безнадзорных животных</t>
  </si>
  <si>
    <t>Приобретение цветочной рассады</t>
  </si>
  <si>
    <t>Обрезка (кронирование) деревьев</t>
  </si>
  <si>
    <t>12/01</t>
  </si>
  <si>
    <t>12\17</t>
  </si>
  <si>
    <t>12\18</t>
  </si>
  <si>
    <t>12\03-12/07</t>
  </si>
  <si>
    <t>12\08-12/09</t>
  </si>
  <si>
    <t>12\10-12/11</t>
  </si>
  <si>
    <t>12\12-12/16</t>
  </si>
  <si>
    <t>12\19-12/22</t>
  </si>
  <si>
    <t>12/32-</t>
  </si>
  <si>
    <t>13\01</t>
  </si>
  <si>
    <t>13\02</t>
  </si>
  <si>
    <t>13\03</t>
  </si>
  <si>
    <t>13\04</t>
  </si>
  <si>
    <t>13\05</t>
  </si>
  <si>
    <t>13\06</t>
  </si>
  <si>
    <t>13\06А</t>
  </si>
  <si>
    <t>13\07</t>
  </si>
  <si>
    <t>13\08</t>
  </si>
  <si>
    <t>13\10</t>
  </si>
  <si>
    <t>13\11</t>
  </si>
  <si>
    <t>13/13</t>
  </si>
  <si>
    <t>14\01</t>
  </si>
  <si>
    <t>14\02</t>
  </si>
  <si>
    <t>14\03</t>
  </si>
  <si>
    <t>14/04.</t>
  </si>
  <si>
    <t>14/04-А</t>
  </si>
  <si>
    <t>14/04-Б</t>
  </si>
  <si>
    <t>14\07</t>
  </si>
  <si>
    <t>14\08</t>
  </si>
  <si>
    <t>14\11</t>
  </si>
  <si>
    <t>14\12</t>
  </si>
  <si>
    <t>14\13</t>
  </si>
  <si>
    <t>Ремонт входных дверей</t>
  </si>
  <si>
    <t>итого по ООО 14 к-с</t>
  </si>
  <si>
    <t>итого по ООО 38 к-с</t>
  </si>
  <si>
    <t>итого по ООО 40 к-с</t>
  </si>
  <si>
    <t>итого по ООО 41 к-с</t>
  </si>
  <si>
    <t>итого по ООО 31 к-с</t>
  </si>
  <si>
    <t>40/13-1,2,3п</t>
  </si>
  <si>
    <t>Выхода в подвал</t>
  </si>
  <si>
    <t>Общий осмотр системы центрального отопления с целью выявления дефектов и планирования ремонта</t>
  </si>
  <si>
    <t>2 раза в год</t>
  </si>
  <si>
    <t>Осмотр системы отопления в отопительный период, устранение мелких дефектов и неисправностей</t>
  </si>
  <si>
    <t>2 раза в сутки</t>
  </si>
  <si>
    <t>Частичные осмотры системы отопления вне отопительного периода, устранение мелких дефектов и неисправностей</t>
  </si>
  <si>
    <t>3-6 раз в месяц</t>
  </si>
  <si>
    <t>Ревизия систем отопления мест общего пользования и в подвалах (устранение неисправностей, замена изношенных участков трубопроводов, покраска,ремонт теплоизоляции, разборка, осмотр и очистка грязевиков, вентилей, задвижек, очистка от накипи запорной арматуры, укрепление трубопроводов и т.д.)</t>
  </si>
  <si>
    <t>Промывка системы отопления</t>
  </si>
  <si>
    <t>Восстановление отопления на лестничных клетках</t>
  </si>
  <si>
    <t>Опрессовка системы отопления перед отопительным периодом</t>
  </si>
  <si>
    <t>Общий осмотр системы водоснабжения с целью выявления дефектов и планирования ремонта</t>
  </si>
  <si>
    <t>Частичные осмотры системы водоснабжения, устранение мелких дефектов и неисправностей</t>
  </si>
  <si>
    <t>Ревизия системы горячего и холодного водоснабжения мест общего пользования и в подвалах (устранение неисправностей, замена изношенных участков трубопроводов, восстановление изоляции, очистка вентилей, задвижек, покраска труб, очистка подвалов и т.п.)</t>
  </si>
  <si>
    <t>в течение года</t>
  </si>
  <si>
    <t>Общий осмотр системы канализации с целью выявления дефектов и планирования ремонта</t>
  </si>
  <si>
    <t>Ревизия системы канализации (устранение неисправностей, замена изношенных участков трубопроводов,  покраска труб, очистка подвалов и т.п.)</t>
  </si>
  <si>
    <t>Герметизация подъездов (ремонт и утепление входных, подвальных, чердачных дверей, выходов на кровлю, ремонт оконных рам, установка пружин, доводчиков, проверка состояния продухов, проверка изоляции трубопроводов отопления и водоснабжения)</t>
  </si>
  <si>
    <t>Планово-предупредительный ремонт лестничных клеток (частичный ремонт стен, полов, потолков, дверей, окон, перил, ограждений, ступеней крылец, проверка наличия и восстановление информации по нумерации подъездов, этажей и т.д.)</t>
  </si>
  <si>
    <t>Приобретение бачков</t>
  </si>
  <si>
    <t>Приобретение и посадка саженцев деревьев и кустарников</t>
  </si>
  <si>
    <t>Установка ограждений на газонах и детских площадках</t>
  </si>
  <si>
    <t>14\09</t>
  </si>
  <si>
    <t>14\10</t>
  </si>
  <si>
    <t>14\16</t>
  </si>
  <si>
    <t>13\09</t>
  </si>
  <si>
    <t>Планово-предупредительный ремонт в квартирах</t>
  </si>
  <si>
    <t>кварт.</t>
  </si>
  <si>
    <t>41/07А</t>
  </si>
  <si>
    <t>41/08А</t>
  </si>
  <si>
    <t>41/12</t>
  </si>
  <si>
    <t>41/16</t>
  </si>
  <si>
    <t>Текущий ремонт кровли (cплошной)</t>
  </si>
  <si>
    <t>Латочный ремонт кровли (над квартирами)</t>
  </si>
  <si>
    <t>Аварийно-диспетчерское обслуживание</t>
  </si>
  <si>
    <t>Частичные осмотры системы канализации, устранение мелких дефектов и неисправностей</t>
  </si>
  <si>
    <t>Уборка мест общего пользования</t>
  </si>
  <si>
    <t>Уборка территории</t>
  </si>
  <si>
    <t>Обслуживание мусоропроводов</t>
  </si>
  <si>
    <t>б) уборка в летний  период:</t>
  </si>
  <si>
    <t>Планово-предупредительный ремонт кровли</t>
  </si>
  <si>
    <t>Подготовка актов  готовности к отопительному периоду</t>
  </si>
  <si>
    <t>Подготовка паспортов  готовности к отопительному периоду</t>
  </si>
  <si>
    <t>Установка адресного аншлага</t>
  </si>
  <si>
    <t>Описание работ ,услуг</t>
  </si>
  <si>
    <t>Периодичность выполнения</t>
  </si>
  <si>
    <t>Результат</t>
  </si>
  <si>
    <t>Гарантийный срок</t>
  </si>
  <si>
    <t>Конструктивные особенности, степень физического износа и технического состояния общего имущества МКД, определяющие выбор конкретных услуг</t>
  </si>
  <si>
    <t>ежедневно</t>
  </si>
  <si>
    <t>3 раза в неделю</t>
  </si>
  <si>
    <t>2 раза в месяц</t>
  </si>
  <si>
    <t>1 раз в год</t>
  </si>
  <si>
    <t>1 раз в неделю</t>
  </si>
  <si>
    <t xml:space="preserve">влажное подметание лестничных площадок и маршей нижних трех этажей </t>
  </si>
  <si>
    <t xml:space="preserve">влажное подметание лестничных клеток и маршей выше третьего этажа </t>
  </si>
  <si>
    <t xml:space="preserve">мытье лестничных площадок и маршей, крылец </t>
  </si>
  <si>
    <t xml:space="preserve">обметание пыли с потолков </t>
  </si>
  <si>
    <t xml:space="preserve"> влажная протирка стен, дверей, плафонов на лестничных клетках, чердачных лестниц, шкафов для электросчетчиков и слаботочных устройств, почтовых ящиков </t>
  </si>
  <si>
    <t xml:space="preserve">влажная протирка подоконников, отопительных приборов </t>
  </si>
  <si>
    <t xml:space="preserve">мытье окон </t>
  </si>
  <si>
    <t xml:space="preserve">уборка площади перед входом в подъезд, очистка металлической решетки и  приямка </t>
  </si>
  <si>
    <t>соответствие санитарным требованиям</t>
  </si>
  <si>
    <t>не предусмотрен</t>
  </si>
  <si>
    <t>1 раз в двое суток</t>
  </si>
  <si>
    <t xml:space="preserve">подметание территории в дни без снегопада </t>
  </si>
  <si>
    <t>1 раз в сутки в дни снегопада</t>
  </si>
  <si>
    <t>через 3 часа во время снегопада</t>
  </si>
  <si>
    <t>3 раза в сутки</t>
  </si>
  <si>
    <t>1 раз в сутки во время гололеда</t>
  </si>
  <si>
    <t>1 раз в трое суток во время гололеда</t>
  </si>
  <si>
    <t>а) уборка в зимний период</t>
  </si>
  <si>
    <t>1 раз в сутки</t>
  </si>
  <si>
    <t>5 раз в теплый период</t>
  </si>
  <si>
    <t>1 раз в 2 суток</t>
  </si>
  <si>
    <t>3 раза в теплый период</t>
  </si>
  <si>
    <t>2 раза в неделю</t>
  </si>
  <si>
    <t>1 раз в месяц</t>
  </si>
  <si>
    <t>подметание свежевыпавшего снега,  толщиной до 2 см</t>
  </si>
  <si>
    <t>сдвигание свежевыпавшего снега, толщиной выше 2 см.</t>
  </si>
  <si>
    <t xml:space="preserve">сдвигание свежевыпавшего снега, в дни сильного снегопада </t>
  </si>
  <si>
    <t xml:space="preserve">посыпка территории песком или смесью песка с хлоридами </t>
  </si>
  <si>
    <t xml:space="preserve">очистка территории от наледи и льда </t>
  </si>
  <si>
    <t xml:space="preserve">подметание территории </t>
  </si>
  <si>
    <t xml:space="preserve">очистка урн от мусора </t>
  </si>
  <si>
    <t xml:space="preserve">промывка урн </t>
  </si>
  <si>
    <t xml:space="preserve">протирка указателей улиц и промывка номерных фонарей </t>
  </si>
  <si>
    <t xml:space="preserve">уборка газонов </t>
  </si>
  <si>
    <t xml:space="preserve">полив газонов, зеленных насаждений </t>
  </si>
  <si>
    <t xml:space="preserve">мойка территории </t>
  </si>
  <si>
    <t xml:space="preserve">уборка территории грунта </t>
  </si>
  <si>
    <t xml:space="preserve">помывка урн </t>
  </si>
  <si>
    <t xml:space="preserve">уборка отмосток </t>
  </si>
  <si>
    <t xml:space="preserve">погрузка мусора на автотранспорт вручную </t>
  </si>
  <si>
    <t>по мере необходимости</t>
  </si>
  <si>
    <t xml:space="preserve"> удаление мусора из мусороприемных камер </t>
  </si>
  <si>
    <t xml:space="preserve"> уборка загрузочных клапанов и бункеров </t>
  </si>
  <si>
    <t xml:space="preserve"> устранение засоров </t>
  </si>
  <si>
    <t xml:space="preserve"> мойка и замена мусоросборочных емкостей, дезинфекция мусоропроводов и мусоросборочных емкостей </t>
  </si>
  <si>
    <t xml:space="preserve">профилактический осмотр </t>
  </si>
  <si>
    <t>Текущий ремонт зданий и благоустройство придомовой территории</t>
  </si>
  <si>
    <t>до 15.09.</t>
  </si>
  <si>
    <t>до 31.12.</t>
  </si>
  <si>
    <t>Покраска стен и потолков</t>
  </si>
  <si>
    <t>Освежающий ремонт л/клеток: в том числе</t>
  </si>
  <si>
    <t>до 30.04.</t>
  </si>
  <si>
    <t>Общий осмотр строительных конструкций жилых домов с целью выявления дефектов и планирования ремонта,устранение мелких дефектов</t>
  </si>
  <si>
    <t>Утепление чердака</t>
  </si>
  <si>
    <t>Ремонт подъездов</t>
  </si>
  <si>
    <t>Восст. водоснабж.в м/камерах-ревизия</t>
  </si>
  <si>
    <t>до 01.06</t>
  </si>
  <si>
    <t>до 30.05.</t>
  </si>
  <si>
    <t>до 01.09.</t>
  </si>
  <si>
    <t>до 10.06.</t>
  </si>
  <si>
    <t>Регулировка и наладка системы отопления в период ее опробования</t>
  </si>
  <si>
    <t>Техническое обслуживание внутридомовых газовых сетей</t>
  </si>
  <si>
    <t xml:space="preserve">Осмотр технического состояния фасадных и внутриподъездных газопроводов </t>
  </si>
  <si>
    <t>1 раз в квартал</t>
  </si>
  <si>
    <t xml:space="preserve">Проверка на герметичность мыльной эмульсией резьбовых соединений </t>
  </si>
  <si>
    <t>Проверка на загазованность подъездов газоанализатором РОДОС -05</t>
  </si>
  <si>
    <t xml:space="preserve">Техобслуживание кранов </t>
  </si>
  <si>
    <t>Устранение утечек</t>
  </si>
  <si>
    <t>при обнаружении</t>
  </si>
  <si>
    <t xml:space="preserve">Обслуживание домофонов </t>
  </si>
  <si>
    <t>по результатам осмотра</t>
  </si>
  <si>
    <t>по техн. решению</t>
  </si>
  <si>
    <t>01.03. -30.04.</t>
  </si>
  <si>
    <t>январь,февраль, ноябрь, декабрь</t>
  </si>
  <si>
    <t>01.09.</t>
  </si>
  <si>
    <t>Установка водоподогревателей</t>
  </si>
  <si>
    <t>применяется ко всем МКД</t>
  </si>
  <si>
    <t>применяется к МКД с мусоропроводом</t>
  </si>
  <si>
    <t>6 месяцев</t>
  </si>
  <si>
    <t>предупреждение повреждений кровли</t>
  </si>
  <si>
    <t>снижение потерь тепла в МКД</t>
  </si>
  <si>
    <t>выявление дефектов, составление перечня мероприятий для их устранения</t>
  </si>
  <si>
    <t>защита от протечек</t>
  </si>
  <si>
    <t>обеспечение нормативных воздухо-изоляционных, теплоизоляционных и звукоизоляционных свойств окон</t>
  </si>
  <si>
    <t>обеспечение нормативных воздухо-изоляционных, теплоизоляционных и звукоизоляционных свойств дверей</t>
  </si>
  <si>
    <t>обеспечение нормативного состояния стен, полов, потолков и др.</t>
  </si>
  <si>
    <t xml:space="preserve">обеспечение рабочего состояния </t>
  </si>
  <si>
    <t>обеспечение исправного состояния стен и потолков</t>
  </si>
  <si>
    <t>обеспечение исправного состояния строительных конструкций</t>
  </si>
  <si>
    <t>обеспечение стабильного функционирования системы вентиляции</t>
  </si>
  <si>
    <t>обеспечение сменными мусоросборниками</t>
  </si>
  <si>
    <t>обеспечение нормативных воздухо-изоляционных, теплоизоляционных и звукоизоляционных характеристик помещений подъездов в зимний период</t>
  </si>
  <si>
    <t>информированность жителей, специальных служб</t>
  </si>
  <si>
    <t>обеспечение теплоизоляции помещений</t>
  </si>
  <si>
    <t>Изготовление и установка решеток для обуви</t>
  </si>
  <si>
    <t>соответстиве нормативным требованиям содержания жилфонда</t>
  </si>
  <si>
    <t>Соответствие нормативным требованиям содержания жилфонда</t>
  </si>
  <si>
    <t>разбивка цветников</t>
  </si>
  <si>
    <t>озеленение территорий</t>
  </si>
  <si>
    <t>наличие песка на детских площадках</t>
  </si>
  <si>
    <t>устранение затенения окон, улучшение эстетичного вида</t>
  </si>
  <si>
    <t>обеспечение нормативного температурного режима в помещениях</t>
  </si>
  <si>
    <t>бесперебойное функционирование системы в отопительный период</t>
  </si>
  <si>
    <t>экономия тепловой энергии, используемой для отопления</t>
  </si>
  <si>
    <t>бесперебойное водоснабжение, соответствие воды нормативным требованиям</t>
  </si>
  <si>
    <t>снижение стоимости воды, улучшение качества воды</t>
  </si>
  <si>
    <t>бесперебойное функционирование системы</t>
  </si>
  <si>
    <t>обеспечение безопасности проживания граждан</t>
  </si>
  <si>
    <t>надежная и экономичная эксплуатация инженерных систем</t>
  </si>
  <si>
    <t>надежное функционирование инженерных систем в зимний период</t>
  </si>
  <si>
    <t>надежное функционирование системы</t>
  </si>
  <si>
    <t>обеспечение безопасного проживания граждан</t>
  </si>
  <si>
    <t>обеспечение комфортных условий проживания граждан</t>
  </si>
  <si>
    <t>Вывоз ТБО</t>
  </si>
  <si>
    <t>Техническое обслуживание и текущий ремонт внутридомовых систем электроснабжения</t>
  </si>
  <si>
    <t>Техобслуживание освещения мест общего пользования</t>
  </si>
  <si>
    <t>Техобслуживание силовых линий</t>
  </si>
  <si>
    <t>Осмотр и техобслуживание электрощитков</t>
  </si>
  <si>
    <t>Осмотр ВРУ</t>
  </si>
  <si>
    <t>Ремонт электрощитков</t>
  </si>
  <si>
    <t>Ремонт освещения подвалов</t>
  </si>
  <si>
    <t>Оперативное и диспетчерское обслуживание</t>
  </si>
  <si>
    <t>Стоимость услуги, руб/кв.м</t>
  </si>
  <si>
    <t>Техническое обслуживание и текущий ремонт внутридомовой системы центрального отопления</t>
  </si>
  <si>
    <t>Техническое обслуживание и текущий ремонт внутридомовых  систем горячего и холодного водоснабжения, водоотведения</t>
  </si>
  <si>
    <t>Обслуживание лифта (выполнение работ в соответствии с регламентом)</t>
  </si>
  <si>
    <t>Пользование лифтом (выполнение работ в соответствии с регламентом)</t>
  </si>
  <si>
    <t>12 месяцев</t>
  </si>
  <si>
    <t>МКД серии 468-БНЧ</t>
  </si>
  <si>
    <t>Чердачные</t>
  </si>
  <si>
    <t>применяется к домам, имеющим пожарные проходы</t>
  </si>
  <si>
    <t>устанавливается изготовителем</t>
  </si>
  <si>
    <t>по необходимости</t>
  </si>
  <si>
    <t>в случае поломки</t>
  </si>
  <si>
    <t>при обнаружении дефектов</t>
  </si>
  <si>
    <t>при обнаружении дефектов при осмотрах</t>
  </si>
  <si>
    <t>при обнаружении дефектов при осмотрах, по заявкам жителей</t>
  </si>
  <si>
    <t>МКД с деревянными рамами в подъездах, при обнаружении дефектов</t>
  </si>
  <si>
    <t>применяется ко всем МКД при подготовке к зимнему периоду</t>
  </si>
  <si>
    <t>применяется ко всем МКД, где не производится освежающий ремонт</t>
  </si>
  <si>
    <t>1 раз в 5 лет</t>
  </si>
  <si>
    <t>1 раз в год до 15.10.</t>
  </si>
  <si>
    <t>производится согласно периодичности - через 5 лет</t>
  </si>
  <si>
    <t>износ более 60%</t>
  </si>
  <si>
    <t>наличие засорения, по заявкам жителей</t>
  </si>
  <si>
    <t>нзнос более 60%</t>
  </si>
  <si>
    <t>наличие дефектов</t>
  </si>
  <si>
    <t>по гарантии изготовителя</t>
  </si>
  <si>
    <t>обновление каждые 5 лет</t>
  </si>
  <si>
    <t>Ремонт  дверей</t>
  </si>
  <si>
    <t>при отсутствии либо износе более 60%</t>
  </si>
  <si>
    <t>по заявкам жителей</t>
  </si>
  <si>
    <t>при наличии разрушений или проседания</t>
  </si>
  <si>
    <t>Установка МАФов (скамеек, урн, элементов детских площадок)</t>
  </si>
  <si>
    <t>скамейки, урны устанавливаются возле каждого подъезда</t>
  </si>
  <si>
    <t>при наличии дефектов</t>
  </si>
  <si>
    <t>не требуется</t>
  </si>
  <si>
    <t>при необходимости</t>
  </si>
  <si>
    <t>для дворов, где имеются песочницы</t>
  </si>
  <si>
    <t>0,5 суток</t>
  </si>
  <si>
    <t>10 дней</t>
  </si>
  <si>
    <t>1 раз  в год до 15.08.</t>
  </si>
  <si>
    <t>в домах, где не установлен узел управления</t>
  </si>
  <si>
    <t>1 раз в год до 30.08.</t>
  </si>
  <si>
    <t>3 месяца</t>
  </si>
  <si>
    <t>1 раз в год с 01.03. по 30.04.</t>
  </si>
  <si>
    <t>Установка светильников ЭВС</t>
  </si>
  <si>
    <t>в соответствии с регламентом</t>
  </si>
  <si>
    <t>Замена  участков труб отопления в подвале</t>
  </si>
  <si>
    <t>Замена участков трубопроводов отопления в квартирах</t>
  </si>
  <si>
    <t>Замена участков труб горячего водоснабжения в подвале</t>
  </si>
  <si>
    <t>Замена участокв труб горячего водоснабжения в квартирах</t>
  </si>
  <si>
    <t>Замена участков труб холодного водоснабжения в подвале</t>
  </si>
  <si>
    <t>Замена участков трубопроводов холодного водоснабжения в квартирах</t>
  </si>
  <si>
    <t>применятеся ко всем МКД</t>
  </si>
  <si>
    <t>по техническому решению</t>
  </si>
  <si>
    <t>Замена участков труб  канализации</t>
  </si>
  <si>
    <t>в МКД , оборудованных сетями газоснабжения</t>
  </si>
  <si>
    <t>при отсутствии или обнаружении дефектов светильника</t>
  </si>
  <si>
    <t>в МКД, оборудованном лифтами</t>
  </si>
  <si>
    <t>в МКД, оборудованном лифтами, кроме квартир , расположенных на 1 этаже</t>
  </si>
  <si>
    <t>в подъездах, оборудованных домофонами</t>
  </si>
  <si>
    <t>Установка таблички с номером подъезда</t>
  </si>
  <si>
    <t>Установка доски для информации (объявлений)</t>
  </si>
  <si>
    <t>65,43 - с чел.</t>
  </si>
  <si>
    <t>Информация о содержании и периодичности работ (услуг) ООО УК "Ремжилстрой" на 2016 год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</si>
</sst>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0000\-0000"/>
    <numFmt numFmtId="181" formatCode="[$-FC19]d\ mmmm\ yyyy\ &quot;г.&quot;"/>
    <numFmt numFmtId="182" formatCode="000000"/>
    <numFmt numFmtId="183" formatCode="0.000"/>
    <numFmt numFmtId="184" formatCode="0.0000"/>
    <numFmt numFmtId="185" formatCode="0.00000"/>
    <numFmt numFmtId="186" formatCode="0.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0.000000000000%"/>
    <numFmt numFmtId="198" formatCode="0.0000000000000%"/>
    <numFmt numFmtId="199" formatCode="0.00000000000000%"/>
    <numFmt numFmtId="200" formatCode="0.000000000000000%"/>
    <numFmt numFmtId="201" formatCode="0.0000000000000000%"/>
    <numFmt numFmtId="202" formatCode="0.00000000000000000%"/>
    <numFmt numFmtId="203" formatCode="0.000000000000000000%"/>
    <numFmt numFmtId="204" formatCode="0.0000000000000000000%"/>
    <numFmt numFmtId="205" formatCode="0.00000000000000000000%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_р_._-;\-* #,##0.0_р_._-;_-* &quot;-&quot;??_р_._-;_-@_-"/>
    <numFmt numFmtId="209" formatCode="0.0000000"/>
    <numFmt numFmtId="210" formatCode="0.000000"/>
    <numFmt numFmtId="211" formatCode="0.00000000"/>
    <numFmt numFmtId="212" formatCode="0.000000000"/>
    <numFmt numFmtId="213" formatCode="_-* #&quot; &quot;##0.000_р_._-;\-* #&quot; &quot;##0.000_р_._-;_-* &quot;-&quot;??_р_._-;_-@_-"/>
    <numFmt numFmtId="214" formatCode="_-* #&quot; &quot;##0.0000_р_._-;\-* #&quot; &quot;##0.0000_р_._-;_-* &quot;-&quot;??_р_._-;_-@_-"/>
    <numFmt numFmtId="215" formatCode="_-* #&quot; &quot;##0.00000_р_._-;\-* #&quot; &quot;##0.00000_р_._-;_-* &quot;-&quot;??_р_._-;_-@_-"/>
    <numFmt numFmtId="216" formatCode="_-* #,##0.000&quot;р.&quot;_-;\-* #,##0.000&quot;р.&quot;_-;_-* &quot;-&quot;??&quot;р.&quot;_-;_-@_-"/>
    <numFmt numFmtId="217" formatCode="mmm/yyyy"/>
    <numFmt numFmtId="218" formatCode="[$-444]d\ mmmm\ yyyy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31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14" fontId="3" fillId="24" borderId="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183" fontId="2" fillId="24" borderId="10" xfId="0" applyNumberFormat="1" applyFont="1" applyFill="1" applyBorder="1" applyAlignment="1">
      <alignment horizontal="center"/>
    </xf>
    <xf numFmtId="183" fontId="2" fillId="24" borderId="11" xfId="0" applyNumberFormat="1" applyFont="1" applyFill="1" applyBorder="1" applyAlignment="1">
      <alignment horizontal="center"/>
    </xf>
    <xf numFmtId="9" fontId="2" fillId="24" borderId="11" xfId="55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9" fontId="2" fillId="24" borderId="12" xfId="55" applyFont="1" applyFill="1" applyBorder="1" applyAlignment="1">
      <alignment horizontal="center"/>
    </xf>
    <xf numFmtId="183" fontId="2" fillId="24" borderId="12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horizontal="center"/>
    </xf>
    <xf numFmtId="2" fontId="2" fillId="24" borderId="12" xfId="0" applyNumberFormat="1" applyFont="1" applyFill="1" applyBorder="1" applyAlignment="1">
      <alignment horizontal="center"/>
    </xf>
    <xf numFmtId="186" fontId="2" fillId="24" borderId="11" xfId="0" applyNumberFormat="1" applyFont="1" applyFill="1" applyBorder="1" applyAlignment="1">
      <alignment horizontal="center"/>
    </xf>
    <xf numFmtId="14" fontId="2" fillId="24" borderId="10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9" fontId="4" fillId="24" borderId="11" xfId="55" applyFont="1" applyFill="1" applyBorder="1" applyAlignment="1">
      <alignment horizontal="center"/>
    </xf>
    <xf numFmtId="183" fontId="4" fillId="24" borderId="11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183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183" fontId="2" fillId="24" borderId="16" xfId="0" applyNumberFormat="1" applyFont="1" applyFill="1" applyBorder="1" applyAlignment="1">
      <alignment horizontal="center"/>
    </xf>
    <xf numFmtId="2" fontId="2" fillId="24" borderId="16" xfId="0" applyNumberFormat="1" applyFont="1" applyFill="1" applyBorder="1" applyAlignment="1">
      <alignment horizontal="center"/>
    </xf>
    <xf numFmtId="183" fontId="2" fillId="3" borderId="11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83" fontId="1" fillId="24" borderId="11" xfId="0" applyNumberFormat="1" applyFont="1" applyFill="1" applyBorder="1" applyAlignment="1">
      <alignment horizontal="center"/>
    </xf>
    <xf numFmtId="9" fontId="1" fillId="24" borderId="11" xfId="55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183" fontId="4" fillId="24" borderId="12" xfId="0" applyNumberFormat="1" applyFont="1" applyFill="1" applyBorder="1" applyAlignment="1">
      <alignment horizontal="center"/>
    </xf>
    <xf numFmtId="183" fontId="1" fillId="24" borderId="12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14" fontId="2" fillId="24" borderId="15" xfId="0" applyNumberFormat="1" applyFont="1" applyFill="1" applyBorder="1" applyAlignment="1">
      <alignment horizontal="center"/>
    </xf>
    <xf numFmtId="0" fontId="2" fillId="24" borderId="27" xfId="0" applyFont="1" applyFill="1" applyBorder="1" applyAlignment="1">
      <alignment horizontal="left"/>
    </xf>
    <xf numFmtId="0" fontId="2" fillId="24" borderId="28" xfId="0" applyFont="1" applyFill="1" applyBorder="1" applyAlignment="1">
      <alignment horizontal="left"/>
    </xf>
    <xf numFmtId="14" fontId="2" fillId="24" borderId="16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183" fontId="7" fillId="24" borderId="11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9" fontId="2" fillId="3" borderId="12" xfId="55" applyFont="1" applyFill="1" applyBorder="1" applyAlignment="1">
      <alignment horizontal="center"/>
    </xf>
    <xf numFmtId="9" fontId="7" fillId="24" borderId="11" xfId="55" applyFont="1" applyFill="1" applyBorder="1" applyAlignment="1">
      <alignment horizontal="center"/>
    </xf>
    <xf numFmtId="183" fontId="7" fillId="24" borderId="12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183" fontId="2" fillId="24" borderId="15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2" fontId="7" fillId="24" borderId="11" xfId="0" applyNumberFormat="1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83" fontId="9" fillId="24" borderId="11" xfId="0" applyNumberFormat="1" applyFont="1" applyFill="1" applyBorder="1" applyAlignment="1">
      <alignment horizontal="center"/>
    </xf>
    <xf numFmtId="183" fontId="9" fillId="24" borderId="12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9" fontId="9" fillId="24" borderId="11" xfId="55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183" fontId="9" fillId="24" borderId="10" xfId="0" applyNumberFormat="1" applyFont="1" applyFill="1" applyBorder="1" applyAlignment="1">
      <alignment horizontal="center"/>
    </xf>
    <xf numFmtId="2" fontId="9" fillId="24" borderId="12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183" fontId="4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"/>
    </xf>
    <xf numFmtId="9" fontId="4" fillId="24" borderId="12" xfId="55" applyFont="1" applyFill="1" applyBorder="1" applyAlignment="1">
      <alignment horizontal="center"/>
    </xf>
    <xf numFmtId="1" fontId="4" fillId="24" borderId="15" xfId="0" applyNumberFormat="1" applyFont="1" applyFill="1" applyBorder="1" applyAlignment="1">
      <alignment horizontal="center"/>
    </xf>
    <xf numFmtId="1" fontId="4" fillId="24" borderId="11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183" fontId="4" fillId="24" borderId="16" xfId="0" applyNumberFormat="1" applyFont="1" applyFill="1" applyBorder="1" applyAlignment="1">
      <alignment horizontal="center"/>
    </xf>
    <xf numFmtId="186" fontId="4" fillId="24" borderId="11" xfId="0" applyNumberFormat="1" applyFont="1" applyFill="1" applyBorder="1" applyAlignment="1">
      <alignment horizontal="center"/>
    </xf>
    <xf numFmtId="186" fontId="4" fillId="24" borderId="12" xfId="0" applyNumberFormat="1" applyFont="1" applyFill="1" applyBorder="1" applyAlignment="1">
      <alignment horizontal="center"/>
    </xf>
    <xf numFmtId="183" fontId="4" fillId="24" borderId="15" xfId="0" applyNumberFormat="1" applyFont="1" applyFill="1" applyBorder="1" applyAlignment="1">
      <alignment horizontal="center"/>
    </xf>
    <xf numFmtId="184" fontId="4" fillId="24" borderId="11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>
      <alignment horizontal="center"/>
    </xf>
    <xf numFmtId="9" fontId="1" fillId="24" borderId="12" xfId="55" applyFont="1" applyFill="1" applyBorder="1" applyAlignment="1">
      <alignment horizontal="center"/>
    </xf>
    <xf numFmtId="9" fontId="9" fillId="24" borderId="12" xfId="55" applyFont="1" applyFill="1" applyBorder="1" applyAlignment="1">
      <alignment horizontal="center"/>
    </xf>
    <xf numFmtId="183" fontId="9" fillId="24" borderId="15" xfId="0" applyNumberFormat="1" applyFont="1" applyFill="1" applyBorder="1" applyAlignment="1">
      <alignment horizontal="center"/>
    </xf>
    <xf numFmtId="183" fontId="9" fillId="24" borderId="16" xfId="0" applyNumberFormat="1" applyFont="1" applyFill="1" applyBorder="1" applyAlignment="1">
      <alignment horizontal="center"/>
    </xf>
    <xf numFmtId="186" fontId="9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2" fillId="24" borderId="11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49" fontId="2" fillId="24" borderId="29" xfId="0" applyNumberFormat="1" applyFont="1" applyFill="1" applyBorder="1" applyAlignment="1">
      <alignment horizontal="center"/>
    </xf>
    <xf numFmtId="49" fontId="2" fillId="3" borderId="29" xfId="0" applyNumberFormat="1" applyFont="1" applyFill="1" applyBorder="1" applyAlignment="1">
      <alignment horizontal="left"/>
    </xf>
    <xf numFmtId="183" fontId="2" fillId="3" borderId="10" xfId="0" applyNumberFormat="1" applyFont="1" applyFill="1" applyBorder="1" applyAlignment="1">
      <alignment horizontal="center"/>
    </xf>
    <xf numFmtId="49" fontId="7" fillId="3" borderId="28" xfId="0" applyNumberFormat="1" applyFont="1" applyFill="1" applyBorder="1" applyAlignment="1">
      <alignment horizontal="left"/>
    </xf>
    <xf numFmtId="14" fontId="7" fillId="3" borderId="10" xfId="0" applyNumberFormat="1" applyFont="1" applyFill="1" applyBorder="1" applyAlignment="1">
      <alignment horizontal="center"/>
    </xf>
    <xf numFmtId="183" fontId="7" fillId="3" borderId="11" xfId="0" applyNumberFormat="1" applyFont="1" applyFill="1" applyBorder="1" applyAlignment="1">
      <alignment horizontal="center"/>
    </xf>
    <xf numFmtId="9" fontId="7" fillId="3" borderId="12" xfId="55" applyFont="1" applyFill="1" applyBorder="1" applyAlignment="1">
      <alignment horizontal="center"/>
    </xf>
    <xf numFmtId="49" fontId="2" fillId="25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" fontId="2" fillId="24" borderId="22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/>
    </xf>
    <xf numFmtId="14" fontId="4" fillId="24" borderId="15" xfId="0" applyNumberFormat="1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left" vertical="center" wrapText="1"/>
    </xf>
    <xf numFmtId="14" fontId="4" fillId="24" borderId="15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/>
    </xf>
    <xf numFmtId="14" fontId="4" fillId="24" borderId="2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 vertical="center"/>
    </xf>
    <xf numFmtId="49" fontId="4" fillId="24" borderId="11" xfId="0" applyNumberFormat="1" applyFont="1" applyFill="1" applyBorder="1" applyAlignment="1">
      <alignment horizontal="left"/>
    </xf>
    <xf numFmtId="0" fontId="9" fillId="25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14" fontId="5" fillId="24" borderId="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4" fontId="4" fillId="0" borderId="15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 wrapText="1"/>
    </xf>
    <xf numFmtId="0" fontId="10" fillId="25" borderId="30" xfId="0" applyFont="1" applyFill="1" applyBorder="1" applyAlignment="1">
      <alignment horizontal="left"/>
    </xf>
    <xf numFmtId="0" fontId="4" fillId="24" borderId="31" xfId="0" applyFont="1" applyFill="1" applyBorder="1" applyAlignment="1">
      <alignment horizontal="left"/>
    </xf>
    <xf numFmtId="0" fontId="12" fillId="24" borderId="0" xfId="0" applyFont="1" applyFill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/>
    </xf>
    <xf numFmtId="1" fontId="2" fillId="24" borderId="22" xfId="0" applyNumberFormat="1" applyFont="1" applyFill="1" applyBorder="1" applyAlignment="1">
      <alignment horizontal="center" vertical="center" wrapText="1"/>
    </xf>
    <xf numFmtId="1" fontId="2" fillId="24" borderId="21" xfId="0" applyNumberFormat="1" applyFont="1" applyFill="1" applyBorder="1" applyAlignment="1">
      <alignment horizontal="center" vertical="center" wrapText="1"/>
    </xf>
    <xf numFmtId="14" fontId="2" fillId="24" borderId="23" xfId="0" applyNumberFormat="1" applyFont="1" applyFill="1" applyBorder="1" applyAlignment="1">
      <alignment horizontal="center" vertical="center" wrapText="1"/>
    </xf>
    <xf numFmtId="9" fontId="2" fillId="24" borderId="0" xfId="55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0" fontId="9" fillId="25" borderId="27" xfId="0" applyFont="1" applyFill="1" applyBorder="1" applyAlignment="1">
      <alignment horizontal="left"/>
    </xf>
    <xf numFmtId="0" fontId="9" fillId="25" borderId="11" xfId="0" applyFont="1" applyFill="1" applyBorder="1" applyAlignment="1">
      <alignment horizontal="left"/>
    </xf>
    <xf numFmtId="14" fontId="2" fillId="24" borderId="11" xfId="0" applyNumberFormat="1" applyFont="1" applyFill="1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14" fontId="2" fillId="0" borderId="23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left"/>
    </xf>
    <xf numFmtId="14" fontId="2" fillId="0" borderId="25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9" fillId="25" borderId="31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14" fontId="2" fillId="24" borderId="32" xfId="0" applyNumberFormat="1" applyFont="1" applyFill="1" applyBorder="1" applyAlignment="1">
      <alignment horizontal="center"/>
    </xf>
    <xf numFmtId="0" fontId="10" fillId="25" borderId="34" xfId="0" applyFont="1" applyFill="1" applyBorder="1" applyAlignment="1">
      <alignment horizontal="left"/>
    </xf>
    <xf numFmtId="1" fontId="4" fillId="24" borderId="15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left"/>
    </xf>
    <xf numFmtId="0" fontId="2" fillId="24" borderId="35" xfId="0" applyFont="1" applyFill="1" applyBorder="1" applyAlignment="1">
      <alignment horizontal="left"/>
    </xf>
    <xf numFmtId="14" fontId="2" fillId="24" borderId="36" xfId="0" applyNumberFormat="1" applyFont="1" applyFill="1" applyBorder="1" applyAlignment="1">
      <alignment horizontal="center"/>
    </xf>
    <xf numFmtId="0" fontId="2" fillId="24" borderId="27" xfId="0" applyNumberFormat="1" applyFont="1" applyFill="1" applyBorder="1" applyAlignment="1">
      <alignment horizontal="left" vertical="center" wrapText="1"/>
    </xf>
    <xf numFmtId="49" fontId="6" fillId="24" borderId="11" xfId="0" applyNumberFormat="1" applyFont="1" applyFill="1" applyBorder="1" applyAlignment="1">
      <alignment horizontal="left" vertical="center"/>
    </xf>
    <xf numFmtId="17" fontId="6" fillId="24" borderId="11" xfId="0" applyNumberFormat="1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183" fontId="2" fillId="24" borderId="11" xfId="0" applyNumberFormat="1" applyFont="1" applyFill="1" applyBorder="1" applyAlignment="1">
      <alignment horizontal="center" vertical="center" wrapText="1"/>
    </xf>
    <xf numFmtId="183" fontId="2" fillId="3" borderId="11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24" borderId="1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4" fontId="2" fillId="24" borderId="16" xfId="0" applyNumberFormat="1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left"/>
    </xf>
    <xf numFmtId="14" fontId="2" fillId="24" borderId="36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left" vertical="center" wrapText="1"/>
    </xf>
    <xf numFmtId="2" fontId="2" fillId="0" borderId="22" xfId="55" applyNumberFormat="1" applyFont="1" applyFill="1" applyBorder="1" applyAlignment="1">
      <alignment horizontal="center"/>
    </xf>
    <xf numFmtId="2" fontId="2" fillId="0" borderId="11" xfId="55" applyNumberFormat="1" applyFont="1" applyFill="1" applyBorder="1" applyAlignment="1">
      <alignment horizontal="center"/>
    </xf>
    <xf numFmtId="2" fontId="2" fillId="24" borderId="11" xfId="55" applyNumberFormat="1" applyFont="1" applyFill="1" applyBorder="1" applyAlignment="1">
      <alignment horizontal="center"/>
    </xf>
    <xf numFmtId="2" fontId="2" fillId="24" borderId="22" xfId="55" applyNumberFormat="1" applyFont="1" applyFill="1" applyBorder="1" applyAlignment="1">
      <alignment horizontal="center"/>
    </xf>
    <xf numFmtId="2" fontId="9" fillId="0" borderId="11" xfId="55" applyNumberFormat="1" applyFont="1" applyFill="1" applyBorder="1" applyAlignment="1">
      <alignment horizontal="center"/>
    </xf>
    <xf numFmtId="2" fontId="9" fillId="0" borderId="22" xfId="55" applyNumberFormat="1" applyFont="1" applyFill="1" applyBorder="1" applyAlignment="1">
      <alignment horizontal="center"/>
    </xf>
    <xf numFmtId="2" fontId="9" fillId="24" borderId="11" xfId="55" applyNumberFormat="1" applyFont="1" applyFill="1" applyBorder="1" applyAlignment="1">
      <alignment horizontal="center"/>
    </xf>
    <xf numFmtId="2" fontId="4" fillId="24" borderId="11" xfId="55" applyNumberFormat="1" applyFont="1" applyFill="1" applyBorder="1" applyAlignment="1">
      <alignment horizontal="center"/>
    </xf>
    <xf numFmtId="2" fontId="2" fillId="3" borderId="11" xfId="55" applyNumberFormat="1" applyFont="1" applyFill="1" applyBorder="1" applyAlignment="1">
      <alignment horizontal="center"/>
    </xf>
    <xf numFmtId="2" fontId="7" fillId="3" borderId="11" xfId="55" applyNumberFormat="1" applyFont="1" applyFill="1" applyBorder="1" applyAlignment="1">
      <alignment horizontal="center"/>
    </xf>
    <xf numFmtId="2" fontId="1" fillId="24" borderId="11" xfId="55" applyNumberFormat="1" applyFont="1" applyFill="1" applyBorder="1" applyAlignment="1">
      <alignment horizontal="center"/>
    </xf>
    <xf numFmtId="2" fontId="4" fillId="24" borderId="11" xfId="55" applyNumberFormat="1" applyFont="1" applyFill="1" applyBorder="1" applyAlignment="1">
      <alignment horizontal="center" vertical="center"/>
    </xf>
    <xf numFmtId="0" fontId="9" fillId="25" borderId="27" xfId="0" applyFont="1" applyFill="1" applyBorder="1" applyAlignment="1">
      <alignment horizontal="left" vertical="center" wrapText="1"/>
    </xf>
    <xf numFmtId="49" fontId="11" fillId="25" borderId="31" xfId="0" applyNumberFormat="1" applyFont="1" applyFill="1" applyBorder="1" applyAlignment="1">
      <alignment horizontal="left"/>
    </xf>
    <xf numFmtId="0" fontId="1" fillId="14" borderId="11" xfId="0" applyFont="1" applyFill="1" applyBorder="1" applyAlignment="1">
      <alignment horizontal="left" vertical="center" wrapText="1"/>
    </xf>
    <xf numFmtId="2" fontId="1" fillId="0" borderId="11" xfId="55" applyNumberFormat="1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183" fontId="4" fillId="0" borderId="10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vertical="center" wrapText="1"/>
    </xf>
    <xf numFmtId="183" fontId="4" fillId="24" borderId="10" xfId="0" applyNumberFormat="1" applyFont="1" applyFill="1" applyBorder="1" applyAlignment="1">
      <alignment horizontal="center" vertical="center" wrapText="1"/>
    </xf>
    <xf numFmtId="183" fontId="4" fillId="24" borderId="15" xfId="0" applyNumberFormat="1" applyFont="1" applyFill="1" applyBorder="1" applyAlignment="1">
      <alignment horizontal="center" vertical="center" wrapText="1"/>
    </xf>
    <xf numFmtId="183" fontId="4" fillId="24" borderId="11" xfId="0" applyNumberFormat="1" applyFont="1" applyFill="1" applyBorder="1" applyAlignment="1">
      <alignment horizontal="center" vertical="center" wrapText="1"/>
    </xf>
    <xf numFmtId="183" fontId="8" fillId="3" borderId="10" xfId="0" applyNumberFormat="1" applyFont="1" applyFill="1" applyBorder="1" applyAlignment="1">
      <alignment horizontal="center"/>
    </xf>
    <xf numFmtId="183" fontId="8" fillId="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2" fillId="24" borderId="14" xfId="0" applyNumberFormat="1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2" fontId="2" fillId="24" borderId="14" xfId="55" applyNumberFormat="1" applyFont="1" applyFill="1" applyBorder="1" applyAlignment="1">
      <alignment horizontal="center"/>
    </xf>
    <xf numFmtId="2" fontId="2" fillId="24" borderId="22" xfId="55" applyNumberFormat="1" applyFont="1" applyFill="1" applyBorder="1" applyAlignment="1">
      <alignment horizontal="center"/>
    </xf>
    <xf numFmtId="14" fontId="2" fillId="24" borderId="18" xfId="0" applyNumberFormat="1" applyFont="1" applyFill="1" applyBorder="1" applyAlignment="1">
      <alignment horizontal="center" vertical="center" wrapText="1"/>
    </xf>
    <xf numFmtId="14" fontId="2" fillId="24" borderId="38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horizontal="left" vertical="center" wrapText="1"/>
    </xf>
    <xf numFmtId="1" fontId="2" fillId="24" borderId="13" xfId="0" applyNumberFormat="1" applyFont="1" applyFill="1" applyBorder="1" applyAlignment="1">
      <alignment horizontal="center" vertical="center" wrapText="1"/>
    </xf>
    <xf numFmtId="1" fontId="2" fillId="24" borderId="2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/>
    </xf>
    <xf numFmtId="1" fontId="2" fillId="24" borderId="21" xfId="0" applyNumberFormat="1" applyFont="1" applyFill="1" applyBorder="1" applyAlignment="1">
      <alignment horizontal="center"/>
    </xf>
    <xf numFmtId="0" fontId="2" fillId="24" borderId="39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left"/>
    </xf>
    <xf numFmtId="14" fontId="2" fillId="24" borderId="11" xfId="0" applyNumberFormat="1" applyFont="1" applyFill="1" applyBorder="1" applyAlignment="1">
      <alignment horizontal="center" vertical="center" wrapText="1"/>
    </xf>
    <xf numFmtId="1" fontId="2" fillId="24" borderId="25" xfId="0" applyNumberFormat="1" applyFont="1" applyFill="1" applyBorder="1" applyAlignment="1">
      <alignment horizontal="center" vertical="center" wrapText="1"/>
    </xf>
    <xf numFmtId="1" fontId="2" fillId="24" borderId="32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14" fontId="5" fillId="24" borderId="0" xfId="0" applyNumberFormat="1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4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H284"/>
  <sheetViews>
    <sheetView tabSelected="1" zoomScalePageLayoutView="0" workbookViewId="0" topLeftCell="A1">
      <selection activeCell="D8" sqref="D8:D9"/>
    </sheetView>
  </sheetViews>
  <sheetFormatPr defaultColWidth="9.00390625" defaultRowHeight="12.75"/>
  <cols>
    <col min="1" max="1" width="63.625" style="2" customWidth="1"/>
    <col min="2" max="2" width="18.875" style="2" customWidth="1"/>
    <col min="3" max="3" width="23.75390625" style="2" customWidth="1"/>
    <col min="4" max="4" width="14.875" style="2" customWidth="1"/>
    <col min="5" max="5" width="19.625" style="2" customWidth="1"/>
    <col min="6" max="6" width="13.375" style="2" hidden="1" customWidth="1"/>
    <col min="7" max="7" width="9.25390625" style="2" hidden="1" customWidth="1"/>
    <col min="8" max="8" width="8.00390625" style="2" hidden="1" customWidth="1"/>
    <col min="9" max="9" width="5.625" style="2" hidden="1" customWidth="1"/>
    <col min="10" max="10" width="9.25390625" style="2" hidden="1" customWidth="1"/>
    <col min="11" max="11" width="8.875" style="2" hidden="1" customWidth="1"/>
    <col min="12" max="12" width="7.00390625" style="2" hidden="1" customWidth="1"/>
    <col min="13" max="13" width="8.875" style="2" hidden="1" customWidth="1"/>
    <col min="14" max="14" width="8.375" style="2" hidden="1" customWidth="1"/>
    <col min="15" max="15" width="11.375" style="2" hidden="1" customWidth="1"/>
    <col min="16" max="16" width="9.625" style="2" hidden="1" customWidth="1"/>
    <col min="17" max="17" width="9.125" style="2" hidden="1" customWidth="1"/>
    <col min="18" max="18" width="11.875" style="2" hidden="1" customWidth="1"/>
    <col min="19" max="28" width="9.125" style="2" hidden="1" customWidth="1"/>
    <col min="29" max="29" width="10.00390625" style="2" hidden="1" customWidth="1"/>
    <col min="30" max="31" width="9.125" style="2" hidden="1" customWidth="1"/>
    <col min="32" max="32" width="9.00390625" style="2" hidden="1" customWidth="1"/>
    <col min="33" max="34" width="9.125" style="2" hidden="1" customWidth="1"/>
    <col min="35" max="16384" width="9.125" style="2" customWidth="1"/>
  </cols>
  <sheetData>
    <row r="1" ht="15.75">
      <c r="A1" s="153"/>
    </row>
    <row r="4" spans="1:21" ht="14.25">
      <c r="A4" s="263" t="s">
        <v>385</v>
      </c>
      <c r="B4" s="263"/>
      <c r="C4" s="263"/>
      <c r="D4" s="263"/>
      <c r="E4" s="263"/>
      <c r="F4" s="263"/>
      <c r="G4" s="263"/>
      <c r="H4" s="263"/>
      <c r="I4" s="263"/>
      <c r="U4" s="2" t="s">
        <v>17</v>
      </c>
    </row>
    <row r="5" spans="1:20" ht="13.5" customHeight="1">
      <c r="A5" s="264"/>
      <c r="B5" s="264"/>
      <c r="C5" s="264"/>
      <c r="D5" s="264"/>
      <c r="E5" s="264"/>
      <c r="F5" s="264"/>
      <c r="G5" s="264"/>
      <c r="H5" s="264"/>
      <c r="I5" s="3"/>
      <c r="J5" s="30"/>
      <c r="T5" s="30"/>
    </row>
    <row r="6" spans="1:20" ht="13.5" customHeight="1">
      <c r="A6" s="264"/>
      <c r="B6" s="264"/>
      <c r="C6" s="264"/>
      <c r="D6" s="264"/>
      <c r="E6" s="264"/>
      <c r="F6" s="264"/>
      <c r="G6" s="143"/>
      <c r="H6" s="143"/>
      <c r="I6" s="3"/>
      <c r="J6" s="30"/>
      <c r="T6" s="30"/>
    </row>
    <row r="7" spans="1:20" ht="13.5" customHeight="1" thickBot="1">
      <c r="A7" s="143"/>
      <c r="B7" s="143"/>
      <c r="C7" s="143"/>
      <c r="D7" s="143"/>
      <c r="E7" s="143"/>
      <c r="F7" s="143"/>
      <c r="G7" s="143"/>
      <c r="H7" s="143"/>
      <c r="I7" s="3"/>
      <c r="J7" s="30"/>
      <c r="T7" s="30"/>
    </row>
    <row r="8" spans="1:34" ht="12">
      <c r="A8" s="254" t="s">
        <v>190</v>
      </c>
      <c r="B8" s="254" t="s">
        <v>191</v>
      </c>
      <c r="C8" s="254" t="s">
        <v>192</v>
      </c>
      <c r="D8" s="254" t="s">
        <v>193</v>
      </c>
      <c r="E8" s="254" t="s">
        <v>194</v>
      </c>
      <c r="F8" s="254" t="s">
        <v>322</v>
      </c>
      <c r="G8" s="5" t="s">
        <v>0</v>
      </c>
      <c r="H8" s="5" t="s">
        <v>2</v>
      </c>
      <c r="I8" s="265" t="s">
        <v>3</v>
      </c>
      <c r="J8" s="4" t="s">
        <v>0</v>
      </c>
      <c r="K8" s="5" t="s">
        <v>2</v>
      </c>
      <c r="L8" s="5" t="s">
        <v>3</v>
      </c>
      <c r="M8" s="5" t="s">
        <v>0</v>
      </c>
      <c r="N8" s="6" t="s">
        <v>2</v>
      </c>
      <c r="O8" s="20" t="s">
        <v>0</v>
      </c>
      <c r="P8" s="5" t="s">
        <v>2</v>
      </c>
      <c r="Q8" s="5" t="s">
        <v>3</v>
      </c>
      <c r="R8" s="5" t="s">
        <v>0</v>
      </c>
      <c r="S8" s="31" t="s">
        <v>2</v>
      </c>
      <c r="T8" s="48" t="s">
        <v>0</v>
      </c>
      <c r="U8" s="49" t="s">
        <v>2</v>
      </c>
      <c r="V8" s="49" t="s">
        <v>3</v>
      </c>
      <c r="W8" s="49" t="s">
        <v>0</v>
      </c>
      <c r="X8" s="50" t="s">
        <v>2</v>
      </c>
      <c r="Y8" s="4" t="s">
        <v>0</v>
      </c>
      <c r="Z8" s="5" t="s">
        <v>2</v>
      </c>
      <c r="AA8" s="5" t="s">
        <v>3</v>
      </c>
      <c r="AB8" s="5" t="s">
        <v>0</v>
      </c>
      <c r="AC8" s="6" t="s">
        <v>2</v>
      </c>
      <c r="AD8" s="55" t="s">
        <v>0</v>
      </c>
      <c r="AE8" s="40" t="s">
        <v>2</v>
      </c>
      <c r="AF8" s="40" t="s">
        <v>3</v>
      </c>
      <c r="AG8" s="40" t="s">
        <v>0</v>
      </c>
      <c r="AH8" s="36" t="s">
        <v>2</v>
      </c>
    </row>
    <row r="9" spans="1:34" ht="101.25" customHeight="1">
      <c r="A9" s="254"/>
      <c r="B9" s="254"/>
      <c r="C9" s="254"/>
      <c r="D9" s="254"/>
      <c r="E9" s="254"/>
      <c r="F9" s="254"/>
      <c r="G9" s="8" t="s">
        <v>5</v>
      </c>
      <c r="H9" s="8" t="s">
        <v>5</v>
      </c>
      <c r="I9" s="266"/>
      <c r="J9" s="7" t="s">
        <v>1</v>
      </c>
      <c r="K9" s="8" t="s">
        <v>1</v>
      </c>
      <c r="L9" s="8" t="s">
        <v>4</v>
      </c>
      <c r="M9" s="8" t="s">
        <v>5</v>
      </c>
      <c r="N9" s="37" t="s">
        <v>5</v>
      </c>
      <c r="O9" s="52" t="s">
        <v>1</v>
      </c>
      <c r="P9" s="8" t="s">
        <v>1</v>
      </c>
      <c r="Q9" s="8" t="s">
        <v>4</v>
      </c>
      <c r="R9" s="8" t="s">
        <v>5</v>
      </c>
      <c r="S9" s="51" t="s">
        <v>5</v>
      </c>
      <c r="T9" s="7" t="s">
        <v>1</v>
      </c>
      <c r="U9" s="8" t="s">
        <v>1</v>
      </c>
      <c r="V9" s="8" t="s">
        <v>4</v>
      </c>
      <c r="W9" s="8" t="s">
        <v>5</v>
      </c>
      <c r="X9" s="51" t="s">
        <v>5</v>
      </c>
      <c r="Y9" s="7" t="s">
        <v>1</v>
      </c>
      <c r="Z9" s="8" t="s">
        <v>1</v>
      </c>
      <c r="AA9" s="8" t="s">
        <v>4</v>
      </c>
      <c r="AB9" s="8" t="s">
        <v>5</v>
      </c>
      <c r="AC9" s="37" t="s">
        <v>5</v>
      </c>
      <c r="AD9" s="52" t="s">
        <v>1</v>
      </c>
      <c r="AE9" s="8" t="s">
        <v>1</v>
      </c>
      <c r="AF9" s="8" t="s">
        <v>4</v>
      </c>
      <c r="AG9" s="8" t="s">
        <v>5</v>
      </c>
      <c r="AH9" s="37" t="s">
        <v>5</v>
      </c>
    </row>
    <row r="10" spans="1:34" ht="12.75">
      <c r="A10" s="171" t="s">
        <v>182</v>
      </c>
      <c r="B10" s="172"/>
      <c r="C10" s="173"/>
      <c r="D10" s="174"/>
      <c r="E10" s="175"/>
      <c r="F10" s="210">
        <v>1.26</v>
      </c>
      <c r="G10" s="10"/>
      <c r="H10" s="10"/>
      <c r="I10" s="13"/>
      <c r="J10" s="72"/>
      <c r="K10" s="10"/>
      <c r="L10" s="10"/>
      <c r="M10" s="10"/>
      <c r="N10" s="14"/>
      <c r="O10" s="9"/>
      <c r="P10" s="10"/>
      <c r="Q10" s="11"/>
      <c r="R10" s="10"/>
      <c r="S10" s="33"/>
      <c r="T10" s="9"/>
      <c r="U10" s="10"/>
      <c r="V10" s="10"/>
      <c r="W10" s="10"/>
      <c r="X10" s="14"/>
      <c r="Y10" s="9"/>
      <c r="Z10" s="10"/>
      <c r="AA10" s="11"/>
      <c r="AB10" s="16"/>
      <c r="AC10" s="17"/>
      <c r="AD10" s="9"/>
      <c r="AE10" s="10"/>
      <c r="AF10" s="11"/>
      <c r="AG10" s="10"/>
      <c r="AH10" s="14"/>
    </row>
    <row r="11" spans="1:34" ht="27" customHeight="1">
      <c r="A11" s="155" t="s">
        <v>200</v>
      </c>
      <c r="B11" s="141" t="s">
        <v>195</v>
      </c>
      <c r="C11" s="176" t="s">
        <v>208</v>
      </c>
      <c r="D11" s="125" t="s">
        <v>209</v>
      </c>
      <c r="E11" s="197" t="s">
        <v>276</v>
      </c>
      <c r="F11" s="211"/>
      <c r="G11" s="10"/>
      <c r="H11" s="10"/>
      <c r="I11" s="13"/>
      <c r="J11" s="72"/>
      <c r="K11" s="10"/>
      <c r="L11" s="10"/>
      <c r="M11" s="10"/>
      <c r="N11" s="14"/>
      <c r="O11" s="9"/>
      <c r="P11" s="10"/>
      <c r="Q11" s="11"/>
      <c r="R11" s="10"/>
      <c r="S11" s="33"/>
      <c r="T11" s="9"/>
      <c r="U11" s="10"/>
      <c r="V11" s="10"/>
      <c r="W11" s="10"/>
      <c r="X11" s="14"/>
      <c r="Y11" s="9"/>
      <c r="Z11" s="10"/>
      <c r="AA11" s="11"/>
      <c r="AB11" s="16"/>
      <c r="AC11" s="17"/>
      <c r="AD11" s="9"/>
      <c r="AE11" s="10"/>
      <c r="AF11" s="11"/>
      <c r="AG11" s="10"/>
      <c r="AH11" s="14"/>
    </row>
    <row r="12" spans="1:34" ht="27" customHeight="1">
      <c r="A12" s="155" t="s">
        <v>201</v>
      </c>
      <c r="B12" s="141" t="s">
        <v>196</v>
      </c>
      <c r="C12" s="176" t="s">
        <v>208</v>
      </c>
      <c r="D12" s="125" t="s">
        <v>209</v>
      </c>
      <c r="E12" s="197" t="s">
        <v>276</v>
      </c>
      <c r="F12" s="211"/>
      <c r="G12" s="10"/>
      <c r="H12" s="10"/>
      <c r="I12" s="13"/>
      <c r="J12" s="72"/>
      <c r="K12" s="10"/>
      <c r="L12" s="10"/>
      <c r="M12" s="10"/>
      <c r="N12" s="14"/>
      <c r="O12" s="9"/>
      <c r="P12" s="10"/>
      <c r="Q12" s="11"/>
      <c r="R12" s="10"/>
      <c r="S12" s="33"/>
      <c r="T12" s="9"/>
      <c r="U12" s="10"/>
      <c r="V12" s="10"/>
      <c r="W12" s="10"/>
      <c r="X12" s="14"/>
      <c r="Y12" s="9"/>
      <c r="Z12" s="10"/>
      <c r="AA12" s="11"/>
      <c r="AB12" s="16"/>
      <c r="AC12" s="17"/>
      <c r="AD12" s="9"/>
      <c r="AE12" s="10"/>
      <c r="AF12" s="11"/>
      <c r="AG12" s="10"/>
      <c r="AH12" s="14"/>
    </row>
    <row r="13" spans="1:34" ht="25.5" customHeight="1">
      <c r="A13" s="155" t="s">
        <v>202</v>
      </c>
      <c r="B13" s="141" t="s">
        <v>197</v>
      </c>
      <c r="C13" s="176" t="s">
        <v>208</v>
      </c>
      <c r="D13" s="125" t="s">
        <v>209</v>
      </c>
      <c r="E13" s="197" t="s">
        <v>276</v>
      </c>
      <c r="F13" s="211"/>
      <c r="G13" s="10"/>
      <c r="H13" s="10"/>
      <c r="I13" s="13"/>
      <c r="J13" s="72"/>
      <c r="K13" s="10"/>
      <c r="L13" s="10"/>
      <c r="M13" s="10"/>
      <c r="N13" s="14"/>
      <c r="O13" s="9"/>
      <c r="P13" s="10"/>
      <c r="Q13" s="11"/>
      <c r="R13" s="10"/>
      <c r="S13" s="33"/>
      <c r="T13" s="9"/>
      <c r="U13" s="10"/>
      <c r="V13" s="10"/>
      <c r="W13" s="10"/>
      <c r="X13" s="14"/>
      <c r="Y13" s="9"/>
      <c r="Z13" s="10"/>
      <c r="AA13" s="11"/>
      <c r="AB13" s="16"/>
      <c r="AC13" s="17"/>
      <c r="AD13" s="9"/>
      <c r="AE13" s="10"/>
      <c r="AF13" s="11"/>
      <c r="AG13" s="10"/>
      <c r="AH13" s="14"/>
    </row>
    <row r="14" spans="1:34" ht="24.75" customHeight="1">
      <c r="A14" s="155" t="s">
        <v>203</v>
      </c>
      <c r="B14" s="141" t="s">
        <v>198</v>
      </c>
      <c r="C14" s="176" t="s">
        <v>208</v>
      </c>
      <c r="D14" s="125" t="s">
        <v>209</v>
      </c>
      <c r="E14" s="197" t="s">
        <v>276</v>
      </c>
      <c r="F14" s="211"/>
      <c r="G14" s="10"/>
      <c r="H14" s="10"/>
      <c r="I14" s="13"/>
      <c r="J14" s="72"/>
      <c r="K14" s="10"/>
      <c r="L14" s="10"/>
      <c r="M14" s="10"/>
      <c r="N14" s="14"/>
      <c r="O14" s="9"/>
      <c r="P14" s="10"/>
      <c r="Q14" s="11"/>
      <c r="R14" s="10"/>
      <c r="S14" s="33"/>
      <c r="T14" s="9"/>
      <c r="U14" s="10"/>
      <c r="V14" s="10"/>
      <c r="W14" s="10"/>
      <c r="X14" s="14"/>
      <c r="Y14" s="9"/>
      <c r="Z14" s="10"/>
      <c r="AA14" s="11"/>
      <c r="AB14" s="16"/>
      <c r="AC14" s="17"/>
      <c r="AD14" s="9"/>
      <c r="AE14" s="10"/>
      <c r="AF14" s="11"/>
      <c r="AG14" s="10"/>
      <c r="AH14" s="14"/>
    </row>
    <row r="15" spans="1:34" ht="25.5" customHeight="1">
      <c r="A15" s="156" t="s">
        <v>204</v>
      </c>
      <c r="B15" s="141" t="s">
        <v>198</v>
      </c>
      <c r="C15" s="176" t="s">
        <v>208</v>
      </c>
      <c r="D15" s="125" t="s">
        <v>209</v>
      </c>
      <c r="E15" s="197" t="s">
        <v>276</v>
      </c>
      <c r="F15" s="211"/>
      <c r="G15" s="10"/>
      <c r="H15" s="10"/>
      <c r="I15" s="13"/>
      <c r="J15" s="72"/>
      <c r="K15" s="10"/>
      <c r="L15" s="10"/>
      <c r="M15" s="10"/>
      <c r="N15" s="14"/>
      <c r="O15" s="9"/>
      <c r="P15" s="10"/>
      <c r="Q15" s="11"/>
      <c r="R15" s="10"/>
      <c r="S15" s="33"/>
      <c r="T15" s="9"/>
      <c r="U15" s="10"/>
      <c r="V15" s="10"/>
      <c r="W15" s="10"/>
      <c r="X15" s="14"/>
      <c r="Y15" s="9"/>
      <c r="Z15" s="10"/>
      <c r="AA15" s="11"/>
      <c r="AB15" s="16"/>
      <c r="AC15" s="17"/>
      <c r="AD15" s="9"/>
      <c r="AE15" s="10"/>
      <c r="AF15" s="11"/>
      <c r="AG15" s="10"/>
      <c r="AH15" s="14"/>
    </row>
    <row r="16" spans="1:34" ht="26.25" customHeight="1">
      <c r="A16" s="155" t="s">
        <v>205</v>
      </c>
      <c r="B16" s="141" t="s">
        <v>148</v>
      </c>
      <c r="C16" s="176" t="s">
        <v>208</v>
      </c>
      <c r="D16" s="125" t="s">
        <v>209</v>
      </c>
      <c r="E16" s="197" t="s">
        <v>276</v>
      </c>
      <c r="F16" s="211"/>
      <c r="G16" s="10"/>
      <c r="H16" s="10"/>
      <c r="I16" s="13"/>
      <c r="J16" s="72"/>
      <c r="K16" s="10"/>
      <c r="L16" s="10"/>
      <c r="M16" s="10"/>
      <c r="N16" s="14"/>
      <c r="O16" s="9"/>
      <c r="P16" s="10"/>
      <c r="Q16" s="11"/>
      <c r="R16" s="10"/>
      <c r="S16" s="33"/>
      <c r="T16" s="9"/>
      <c r="U16" s="10"/>
      <c r="V16" s="10"/>
      <c r="W16" s="10"/>
      <c r="X16" s="14"/>
      <c r="Y16" s="9"/>
      <c r="Z16" s="10"/>
      <c r="AA16" s="11"/>
      <c r="AB16" s="16"/>
      <c r="AC16" s="17"/>
      <c r="AD16" s="9"/>
      <c r="AE16" s="10"/>
      <c r="AF16" s="11"/>
      <c r="AG16" s="10"/>
      <c r="AH16" s="14"/>
    </row>
    <row r="17" spans="1:34" ht="27" customHeight="1">
      <c r="A17" s="155" t="s">
        <v>206</v>
      </c>
      <c r="B17" s="141" t="s">
        <v>148</v>
      </c>
      <c r="C17" s="176" t="s">
        <v>208</v>
      </c>
      <c r="D17" s="125" t="s">
        <v>209</v>
      </c>
      <c r="E17" s="197" t="s">
        <v>276</v>
      </c>
      <c r="F17" s="211"/>
      <c r="G17" s="10"/>
      <c r="H17" s="10"/>
      <c r="I17" s="13"/>
      <c r="J17" s="72"/>
      <c r="K17" s="10"/>
      <c r="L17" s="10"/>
      <c r="M17" s="10"/>
      <c r="N17" s="14"/>
      <c r="O17" s="9"/>
      <c r="P17" s="10"/>
      <c r="Q17" s="11"/>
      <c r="R17" s="10"/>
      <c r="S17" s="33"/>
      <c r="T17" s="9"/>
      <c r="U17" s="10"/>
      <c r="V17" s="10"/>
      <c r="W17" s="10"/>
      <c r="X17" s="14"/>
      <c r="Y17" s="9"/>
      <c r="Z17" s="10"/>
      <c r="AA17" s="11"/>
      <c r="AB17" s="16"/>
      <c r="AC17" s="17"/>
      <c r="AD17" s="9"/>
      <c r="AE17" s="10"/>
      <c r="AF17" s="11"/>
      <c r="AG17" s="10"/>
      <c r="AH17" s="14"/>
    </row>
    <row r="18" spans="1:34" ht="30" customHeight="1">
      <c r="A18" s="156" t="s">
        <v>207</v>
      </c>
      <c r="B18" s="141" t="s">
        <v>199</v>
      </c>
      <c r="C18" s="176" t="s">
        <v>208</v>
      </c>
      <c r="D18" s="125" t="s">
        <v>209</v>
      </c>
      <c r="E18" s="197" t="s">
        <v>276</v>
      </c>
      <c r="F18" s="211"/>
      <c r="G18" s="10"/>
      <c r="H18" s="10"/>
      <c r="I18" s="13"/>
      <c r="J18" s="72"/>
      <c r="K18" s="10"/>
      <c r="L18" s="10"/>
      <c r="M18" s="10"/>
      <c r="N18" s="14"/>
      <c r="O18" s="9"/>
      <c r="P18" s="10"/>
      <c r="Q18" s="11"/>
      <c r="R18" s="10"/>
      <c r="S18" s="33"/>
      <c r="T18" s="9"/>
      <c r="U18" s="10"/>
      <c r="V18" s="10"/>
      <c r="W18" s="10"/>
      <c r="X18" s="14"/>
      <c r="Y18" s="9"/>
      <c r="Z18" s="10"/>
      <c r="AA18" s="11"/>
      <c r="AB18" s="16"/>
      <c r="AC18" s="17"/>
      <c r="AD18" s="9"/>
      <c r="AE18" s="10"/>
      <c r="AF18" s="11"/>
      <c r="AG18" s="10"/>
      <c r="AH18" s="14"/>
    </row>
    <row r="19" spans="1:34" ht="12.75">
      <c r="A19" s="140"/>
      <c r="B19" s="141"/>
      <c r="C19" s="126"/>
      <c r="D19" s="125"/>
      <c r="E19" s="197"/>
      <c r="F19" s="211"/>
      <c r="G19" s="10"/>
      <c r="H19" s="10"/>
      <c r="I19" s="13"/>
      <c r="J19" s="72"/>
      <c r="K19" s="10"/>
      <c r="L19" s="10"/>
      <c r="M19" s="10"/>
      <c r="N19" s="14"/>
      <c r="O19" s="9"/>
      <c r="P19" s="10"/>
      <c r="Q19" s="11"/>
      <c r="R19" s="10"/>
      <c r="S19" s="33"/>
      <c r="T19" s="9"/>
      <c r="U19" s="10"/>
      <c r="V19" s="10"/>
      <c r="W19" s="10"/>
      <c r="X19" s="14"/>
      <c r="Y19" s="9"/>
      <c r="Z19" s="10"/>
      <c r="AA19" s="11"/>
      <c r="AB19" s="16"/>
      <c r="AC19" s="17"/>
      <c r="AD19" s="9"/>
      <c r="AE19" s="10"/>
      <c r="AF19" s="11"/>
      <c r="AG19" s="10"/>
      <c r="AH19" s="14"/>
    </row>
    <row r="20" spans="1:34" ht="12.75">
      <c r="A20" s="139" t="s">
        <v>183</v>
      </c>
      <c r="B20" s="141"/>
      <c r="C20" s="126"/>
      <c r="D20" s="125"/>
      <c r="E20" s="197"/>
      <c r="F20" s="211">
        <v>1.75</v>
      </c>
      <c r="G20" s="10"/>
      <c r="H20" s="10"/>
      <c r="I20" s="13"/>
      <c r="J20" s="72"/>
      <c r="K20" s="10"/>
      <c r="L20" s="10"/>
      <c r="M20" s="10"/>
      <c r="N20" s="14"/>
      <c r="O20" s="9"/>
      <c r="P20" s="10"/>
      <c r="Q20" s="11"/>
      <c r="R20" s="10"/>
      <c r="S20" s="33"/>
      <c r="T20" s="9"/>
      <c r="U20" s="10"/>
      <c r="V20" s="10"/>
      <c r="W20" s="10"/>
      <c r="X20" s="14"/>
      <c r="Y20" s="9"/>
      <c r="Z20" s="10"/>
      <c r="AA20" s="11"/>
      <c r="AB20" s="16"/>
      <c r="AC20" s="17"/>
      <c r="AD20" s="9"/>
      <c r="AE20" s="10"/>
      <c r="AF20" s="11"/>
      <c r="AG20" s="10"/>
      <c r="AH20" s="14"/>
    </row>
    <row r="21" spans="1:34" ht="12">
      <c r="A21" s="154" t="s">
        <v>217</v>
      </c>
      <c r="B21" s="141"/>
      <c r="C21" s="126"/>
      <c r="D21" s="125"/>
      <c r="E21" s="197"/>
      <c r="F21" s="211"/>
      <c r="G21" s="10"/>
      <c r="H21" s="10"/>
      <c r="I21" s="13"/>
      <c r="J21" s="72"/>
      <c r="K21" s="10"/>
      <c r="L21" s="10"/>
      <c r="M21" s="10"/>
      <c r="N21" s="14"/>
      <c r="O21" s="9"/>
      <c r="P21" s="10"/>
      <c r="Q21" s="11"/>
      <c r="R21" s="10"/>
      <c r="S21" s="33"/>
      <c r="T21" s="9"/>
      <c r="U21" s="10"/>
      <c r="V21" s="10"/>
      <c r="W21" s="10"/>
      <c r="X21" s="14"/>
      <c r="Y21" s="9"/>
      <c r="Z21" s="10"/>
      <c r="AA21" s="11"/>
      <c r="AB21" s="16"/>
      <c r="AC21" s="17"/>
      <c r="AD21" s="9"/>
      <c r="AE21" s="10"/>
      <c r="AF21" s="11"/>
      <c r="AG21" s="10"/>
      <c r="AH21" s="14"/>
    </row>
    <row r="22" spans="1:34" ht="24">
      <c r="A22" s="155" t="s">
        <v>211</v>
      </c>
      <c r="B22" s="177" t="s">
        <v>210</v>
      </c>
      <c r="C22" s="176" t="s">
        <v>208</v>
      </c>
      <c r="D22" s="125" t="s">
        <v>209</v>
      </c>
      <c r="E22" s="197" t="s">
        <v>276</v>
      </c>
      <c r="F22" s="211"/>
      <c r="G22" s="10"/>
      <c r="H22" s="10"/>
      <c r="I22" s="13"/>
      <c r="J22" s="72"/>
      <c r="K22" s="10"/>
      <c r="L22" s="10"/>
      <c r="M22" s="10"/>
      <c r="N22" s="14"/>
      <c r="O22" s="9"/>
      <c r="P22" s="10"/>
      <c r="Q22" s="11"/>
      <c r="R22" s="10"/>
      <c r="S22" s="33"/>
      <c r="T22" s="9"/>
      <c r="U22" s="10"/>
      <c r="V22" s="10"/>
      <c r="W22" s="10"/>
      <c r="X22" s="14"/>
      <c r="Y22" s="9"/>
      <c r="Z22" s="10"/>
      <c r="AA22" s="11"/>
      <c r="AB22" s="16"/>
      <c r="AC22" s="17"/>
      <c r="AD22" s="9"/>
      <c r="AE22" s="10"/>
      <c r="AF22" s="11"/>
      <c r="AG22" s="10"/>
      <c r="AH22" s="14"/>
    </row>
    <row r="23" spans="1:34" ht="24">
      <c r="A23" s="155" t="s">
        <v>224</v>
      </c>
      <c r="B23" s="177" t="s">
        <v>212</v>
      </c>
      <c r="C23" s="176" t="s">
        <v>208</v>
      </c>
      <c r="D23" s="125" t="s">
        <v>209</v>
      </c>
      <c r="E23" s="197" t="s">
        <v>276</v>
      </c>
      <c r="F23" s="211"/>
      <c r="G23" s="10"/>
      <c r="H23" s="10"/>
      <c r="I23" s="13"/>
      <c r="J23" s="72"/>
      <c r="K23" s="10"/>
      <c r="L23" s="10"/>
      <c r="M23" s="10"/>
      <c r="N23" s="14"/>
      <c r="O23" s="9"/>
      <c r="P23" s="10"/>
      <c r="Q23" s="11"/>
      <c r="R23" s="10"/>
      <c r="S23" s="33"/>
      <c r="T23" s="9"/>
      <c r="U23" s="10"/>
      <c r="V23" s="10"/>
      <c r="W23" s="10"/>
      <c r="X23" s="14"/>
      <c r="Y23" s="9"/>
      <c r="Z23" s="10"/>
      <c r="AA23" s="11"/>
      <c r="AB23" s="16"/>
      <c r="AC23" s="17"/>
      <c r="AD23" s="9"/>
      <c r="AE23" s="10"/>
      <c r="AF23" s="11"/>
      <c r="AG23" s="10"/>
      <c r="AH23" s="14"/>
    </row>
    <row r="24" spans="1:34" ht="24">
      <c r="A24" s="155" t="s">
        <v>225</v>
      </c>
      <c r="B24" s="177" t="s">
        <v>213</v>
      </c>
      <c r="C24" s="176" t="s">
        <v>208</v>
      </c>
      <c r="D24" s="125" t="s">
        <v>209</v>
      </c>
      <c r="E24" s="197" t="s">
        <v>276</v>
      </c>
      <c r="F24" s="211"/>
      <c r="G24" s="10"/>
      <c r="H24" s="10"/>
      <c r="I24" s="13"/>
      <c r="J24" s="72"/>
      <c r="K24" s="10"/>
      <c r="L24" s="10"/>
      <c r="M24" s="10"/>
      <c r="N24" s="14"/>
      <c r="O24" s="9"/>
      <c r="P24" s="10"/>
      <c r="Q24" s="11"/>
      <c r="R24" s="10"/>
      <c r="S24" s="33"/>
      <c r="T24" s="9"/>
      <c r="U24" s="10"/>
      <c r="V24" s="10"/>
      <c r="W24" s="10"/>
      <c r="X24" s="14"/>
      <c r="Y24" s="9"/>
      <c r="Z24" s="10"/>
      <c r="AA24" s="11"/>
      <c r="AB24" s="16"/>
      <c r="AC24" s="17"/>
      <c r="AD24" s="9"/>
      <c r="AE24" s="10"/>
      <c r="AF24" s="11"/>
      <c r="AG24" s="10"/>
      <c r="AH24" s="14"/>
    </row>
    <row r="25" spans="1:34" ht="24">
      <c r="A25" s="155" t="s">
        <v>226</v>
      </c>
      <c r="B25" s="177" t="s">
        <v>214</v>
      </c>
      <c r="C25" s="176" t="s">
        <v>208</v>
      </c>
      <c r="D25" s="125" t="s">
        <v>209</v>
      </c>
      <c r="E25" s="197" t="s">
        <v>276</v>
      </c>
      <c r="F25" s="211"/>
      <c r="G25" s="10"/>
      <c r="H25" s="10"/>
      <c r="I25" s="13"/>
      <c r="J25" s="72"/>
      <c r="K25" s="10"/>
      <c r="L25" s="10"/>
      <c r="M25" s="10"/>
      <c r="N25" s="14"/>
      <c r="O25" s="9"/>
      <c r="P25" s="10"/>
      <c r="Q25" s="11"/>
      <c r="R25" s="10"/>
      <c r="S25" s="33"/>
      <c r="T25" s="9"/>
      <c r="U25" s="10"/>
      <c r="V25" s="10"/>
      <c r="W25" s="10"/>
      <c r="X25" s="14"/>
      <c r="Y25" s="9"/>
      <c r="Z25" s="10"/>
      <c r="AA25" s="11"/>
      <c r="AB25" s="16"/>
      <c r="AC25" s="17"/>
      <c r="AD25" s="9"/>
      <c r="AE25" s="10"/>
      <c r="AF25" s="11"/>
      <c r="AG25" s="10"/>
      <c r="AH25" s="14"/>
    </row>
    <row r="26" spans="1:34" ht="24">
      <c r="A26" s="155" t="s">
        <v>227</v>
      </c>
      <c r="B26" s="177" t="s">
        <v>215</v>
      </c>
      <c r="C26" s="176" t="s">
        <v>208</v>
      </c>
      <c r="D26" s="125" t="s">
        <v>209</v>
      </c>
      <c r="E26" s="197" t="s">
        <v>276</v>
      </c>
      <c r="F26" s="211"/>
      <c r="G26" s="10"/>
      <c r="H26" s="10"/>
      <c r="I26" s="13"/>
      <c r="J26" s="72"/>
      <c r="K26" s="10"/>
      <c r="L26" s="10"/>
      <c r="M26" s="10"/>
      <c r="N26" s="14"/>
      <c r="O26" s="9"/>
      <c r="P26" s="10"/>
      <c r="Q26" s="11"/>
      <c r="R26" s="10"/>
      <c r="S26" s="33"/>
      <c r="T26" s="9"/>
      <c r="U26" s="10"/>
      <c r="V26" s="10"/>
      <c r="W26" s="10"/>
      <c r="X26" s="14"/>
      <c r="Y26" s="9"/>
      <c r="Z26" s="10"/>
      <c r="AA26" s="11"/>
      <c r="AB26" s="16"/>
      <c r="AC26" s="17"/>
      <c r="AD26" s="9"/>
      <c r="AE26" s="10"/>
      <c r="AF26" s="11"/>
      <c r="AG26" s="10"/>
      <c r="AH26" s="14"/>
    </row>
    <row r="27" spans="1:34" ht="24">
      <c r="A27" s="155" t="s">
        <v>228</v>
      </c>
      <c r="B27" s="177" t="s">
        <v>216</v>
      </c>
      <c r="C27" s="176" t="s">
        <v>208</v>
      </c>
      <c r="D27" s="125" t="s">
        <v>209</v>
      </c>
      <c r="E27" s="197" t="s">
        <v>276</v>
      </c>
      <c r="F27" s="211"/>
      <c r="G27" s="10"/>
      <c r="H27" s="10"/>
      <c r="I27" s="13"/>
      <c r="J27" s="72"/>
      <c r="K27" s="10"/>
      <c r="L27" s="10"/>
      <c r="M27" s="10"/>
      <c r="N27" s="14"/>
      <c r="O27" s="9"/>
      <c r="P27" s="10"/>
      <c r="Q27" s="11"/>
      <c r="R27" s="10"/>
      <c r="S27" s="33"/>
      <c r="T27" s="9"/>
      <c r="U27" s="10"/>
      <c r="V27" s="10"/>
      <c r="W27" s="10"/>
      <c r="X27" s="14"/>
      <c r="Y27" s="9"/>
      <c r="Z27" s="10"/>
      <c r="AA27" s="11"/>
      <c r="AB27" s="16"/>
      <c r="AC27" s="17"/>
      <c r="AD27" s="9"/>
      <c r="AE27" s="10"/>
      <c r="AF27" s="11"/>
      <c r="AG27" s="10"/>
      <c r="AH27" s="14"/>
    </row>
    <row r="28" spans="1:34" ht="24">
      <c r="A28" s="154" t="s">
        <v>185</v>
      </c>
      <c r="B28" s="177"/>
      <c r="C28" s="176"/>
      <c r="D28" s="125"/>
      <c r="E28" s="197" t="s">
        <v>276</v>
      </c>
      <c r="F28" s="211"/>
      <c r="G28" s="10"/>
      <c r="H28" s="10"/>
      <c r="I28" s="13"/>
      <c r="J28" s="72"/>
      <c r="K28" s="10"/>
      <c r="L28" s="10"/>
      <c r="M28" s="10"/>
      <c r="N28" s="14"/>
      <c r="O28" s="9"/>
      <c r="P28" s="10"/>
      <c r="Q28" s="11"/>
      <c r="R28" s="10"/>
      <c r="S28" s="33"/>
      <c r="T28" s="9"/>
      <c r="U28" s="10"/>
      <c r="V28" s="10"/>
      <c r="W28" s="10"/>
      <c r="X28" s="14"/>
      <c r="Y28" s="9"/>
      <c r="Z28" s="10"/>
      <c r="AA28" s="11"/>
      <c r="AB28" s="16"/>
      <c r="AC28" s="17"/>
      <c r="AD28" s="9"/>
      <c r="AE28" s="10"/>
      <c r="AF28" s="11"/>
      <c r="AG28" s="10"/>
      <c r="AH28" s="14"/>
    </row>
    <row r="29" spans="1:34" ht="24">
      <c r="A29" s="155" t="s">
        <v>229</v>
      </c>
      <c r="B29" s="177" t="s">
        <v>218</v>
      </c>
      <c r="C29" s="176" t="s">
        <v>208</v>
      </c>
      <c r="D29" s="125" t="s">
        <v>209</v>
      </c>
      <c r="E29" s="197" t="s">
        <v>276</v>
      </c>
      <c r="F29" s="211"/>
      <c r="G29" s="10"/>
      <c r="H29" s="10"/>
      <c r="I29" s="13"/>
      <c r="J29" s="72"/>
      <c r="K29" s="10"/>
      <c r="L29" s="10"/>
      <c r="M29" s="10"/>
      <c r="N29" s="14"/>
      <c r="O29" s="9"/>
      <c r="P29" s="10"/>
      <c r="Q29" s="11"/>
      <c r="R29" s="10"/>
      <c r="S29" s="33"/>
      <c r="T29" s="9"/>
      <c r="U29" s="10"/>
      <c r="V29" s="10"/>
      <c r="W29" s="10"/>
      <c r="X29" s="14"/>
      <c r="Y29" s="9"/>
      <c r="Z29" s="10"/>
      <c r="AA29" s="11"/>
      <c r="AB29" s="16"/>
      <c r="AC29" s="17"/>
      <c r="AD29" s="9"/>
      <c r="AE29" s="10"/>
      <c r="AF29" s="11"/>
      <c r="AG29" s="10"/>
      <c r="AH29" s="14"/>
    </row>
    <row r="30" spans="1:34" ht="24">
      <c r="A30" s="155" t="s">
        <v>230</v>
      </c>
      <c r="B30" s="177" t="s">
        <v>218</v>
      </c>
      <c r="C30" s="176" t="s">
        <v>208</v>
      </c>
      <c r="D30" s="125" t="s">
        <v>209</v>
      </c>
      <c r="E30" s="197" t="s">
        <v>276</v>
      </c>
      <c r="F30" s="211"/>
      <c r="G30" s="10"/>
      <c r="H30" s="10"/>
      <c r="I30" s="13"/>
      <c r="J30" s="72"/>
      <c r="K30" s="10"/>
      <c r="L30" s="10"/>
      <c r="M30" s="10"/>
      <c r="N30" s="14"/>
      <c r="O30" s="9"/>
      <c r="P30" s="10"/>
      <c r="Q30" s="11"/>
      <c r="R30" s="10"/>
      <c r="S30" s="33"/>
      <c r="T30" s="9"/>
      <c r="U30" s="10"/>
      <c r="V30" s="10"/>
      <c r="W30" s="10"/>
      <c r="X30" s="14"/>
      <c r="Y30" s="9"/>
      <c r="Z30" s="10"/>
      <c r="AA30" s="11"/>
      <c r="AB30" s="16"/>
      <c r="AC30" s="17"/>
      <c r="AD30" s="9"/>
      <c r="AE30" s="10"/>
      <c r="AF30" s="11"/>
      <c r="AG30" s="10"/>
      <c r="AH30" s="14"/>
    </row>
    <row r="31" spans="1:34" ht="24">
      <c r="A31" s="155" t="s">
        <v>231</v>
      </c>
      <c r="B31" s="177" t="s">
        <v>197</v>
      </c>
      <c r="C31" s="176" t="s">
        <v>208</v>
      </c>
      <c r="D31" s="125" t="s">
        <v>209</v>
      </c>
      <c r="E31" s="197" t="s">
        <v>276</v>
      </c>
      <c r="F31" s="211"/>
      <c r="G31" s="10"/>
      <c r="H31" s="10"/>
      <c r="I31" s="13"/>
      <c r="J31" s="72"/>
      <c r="K31" s="10"/>
      <c r="L31" s="10"/>
      <c r="M31" s="10"/>
      <c r="N31" s="14"/>
      <c r="O31" s="9"/>
      <c r="P31" s="10"/>
      <c r="Q31" s="11"/>
      <c r="R31" s="10"/>
      <c r="S31" s="33"/>
      <c r="T31" s="9"/>
      <c r="U31" s="10"/>
      <c r="V31" s="10"/>
      <c r="W31" s="10"/>
      <c r="X31" s="14"/>
      <c r="Y31" s="9"/>
      <c r="Z31" s="10"/>
      <c r="AA31" s="11"/>
      <c r="AB31" s="16"/>
      <c r="AC31" s="17"/>
      <c r="AD31" s="9"/>
      <c r="AE31" s="10"/>
      <c r="AF31" s="11"/>
      <c r="AG31" s="10"/>
      <c r="AH31" s="14"/>
    </row>
    <row r="32" spans="1:34" ht="24">
      <c r="A32" s="155" t="s">
        <v>232</v>
      </c>
      <c r="B32" s="177" t="s">
        <v>219</v>
      </c>
      <c r="C32" s="176" t="s">
        <v>208</v>
      </c>
      <c r="D32" s="125" t="s">
        <v>209</v>
      </c>
      <c r="E32" s="197" t="s">
        <v>276</v>
      </c>
      <c r="F32" s="211"/>
      <c r="G32" s="10"/>
      <c r="H32" s="10"/>
      <c r="I32" s="13"/>
      <c r="J32" s="72"/>
      <c r="K32" s="10"/>
      <c r="L32" s="10"/>
      <c r="M32" s="10"/>
      <c r="N32" s="14"/>
      <c r="O32" s="9"/>
      <c r="P32" s="10"/>
      <c r="Q32" s="11"/>
      <c r="R32" s="10"/>
      <c r="S32" s="33"/>
      <c r="T32" s="9"/>
      <c r="U32" s="10"/>
      <c r="V32" s="10"/>
      <c r="W32" s="10"/>
      <c r="X32" s="14"/>
      <c r="Y32" s="9"/>
      <c r="Z32" s="10"/>
      <c r="AA32" s="11"/>
      <c r="AB32" s="16"/>
      <c r="AC32" s="17"/>
      <c r="AD32" s="9"/>
      <c r="AE32" s="10"/>
      <c r="AF32" s="11"/>
      <c r="AG32" s="10"/>
      <c r="AH32" s="14"/>
    </row>
    <row r="33" spans="1:34" ht="24">
      <c r="A33" s="155" t="s">
        <v>233</v>
      </c>
      <c r="B33" s="177" t="s">
        <v>210</v>
      </c>
      <c r="C33" s="176" t="s">
        <v>208</v>
      </c>
      <c r="D33" s="125" t="s">
        <v>209</v>
      </c>
      <c r="E33" s="197" t="s">
        <v>276</v>
      </c>
      <c r="F33" s="211"/>
      <c r="G33" s="10"/>
      <c r="H33" s="10"/>
      <c r="I33" s="13"/>
      <c r="J33" s="72"/>
      <c r="K33" s="10"/>
      <c r="L33" s="10"/>
      <c r="M33" s="10"/>
      <c r="N33" s="14"/>
      <c r="O33" s="9"/>
      <c r="P33" s="10"/>
      <c r="Q33" s="11"/>
      <c r="R33" s="10"/>
      <c r="S33" s="33"/>
      <c r="T33" s="9"/>
      <c r="U33" s="10"/>
      <c r="V33" s="10"/>
      <c r="W33" s="10"/>
      <c r="X33" s="14"/>
      <c r="Y33" s="9"/>
      <c r="Z33" s="10"/>
      <c r="AA33" s="11"/>
      <c r="AB33" s="16"/>
      <c r="AC33" s="17"/>
      <c r="AD33" s="9"/>
      <c r="AE33" s="10"/>
      <c r="AF33" s="11"/>
      <c r="AG33" s="10"/>
      <c r="AH33" s="14"/>
    </row>
    <row r="34" spans="1:34" ht="24">
      <c r="A34" s="155" t="s">
        <v>234</v>
      </c>
      <c r="B34" s="177" t="s">
        <v>220</v>
      </c>
      <c r="C34" s="176" t="s">
        <v>208</v>
      </c>
      <c r="D34" s="125" t="s">
        <v>209</v>
      </c>
      <c r="E34" s="197" t="s">
        <v>276</v>
      </c>
      <c r="F34" s="211"/>
      <c r="G34" s="10"/>
      <c r="H34" s="10"/>
      <c r="I34" s="13"/>
      <c r="J34" s="72"/>
      <c r="K34" s="10"/>
      <c r="L34" s="10"/>
      <c r="M34" s="10"/>
      <c r="N34" s="14"/>
      <c r="O34" s="9"/>
      <c r="P34" s="10"/>
      <c r="Q34" s="11"/>
      <c r="R34" s="10"/>
      <c r="S34" s="33"/>
      <c r="T34" s="9"/>
      <c r="U34" s="10"/>
      <c r="V34" s="10"/>
      <c r="W34" s="10"/>
      <c r="X34" s="14"/>
      <c r="Y34" s="9"/>
      <c r="Z34" s="10"/>
      <c r="AA34" s="11"/>
      <c r="AB34" s="16"/>
      <c r="AC34" s="17"/>
      <c r="AD34" s="9"/>
      <c r="AE34" s="10"/>
      <c r="AF34" s="11"/>
      <c r="AG34" s="10"/>
      <c r="AH34" s="14"/>
    </row>
    <row r="35" spans="1:34" ht="24">
      <c r="A35" s="157" t="s">
        <v>235</v>
      </c>
      <c r="B35" s="177" t="s">
        <v>221</v>
      </c>
      <c r="C35" s="176" t="s">
        <v>208</v>
      </c>
      <c r="D35" s="125" t="s">
        <v>209</v>
      </c>
      <c r="E35" s="197" t="s">
        <v>276</v>
      </c>
      <c r="F35" s="211"/>
      <c r="G35" s="10"/>
      <c r="H35" s="10"/>
      <c r="I35" s="13"/>
      <c r="J35" s="72"/>
      <c r="K35" s="10"/>
      <c r="L35" s="10"/>
      <c r="M35" s="10"/>
      <c r="N35" s="14"/>
      <c r="O35" s="9"/>
      <c r="P35" s="10"/>
      <c r="Q35" s="11"/>
      <c r="R35" s="10"/>
      <c r="S35" s="33"/>
      <c r="T35" s="9"/>
      <c r="U35" s="10"/>
      <c r="V35" s="10"/>
      <c r="W35" s="10"/>
      <c r="X35" s="14"/>
      <c r="Y35" s="9"/>
      <c r="Z35" s="10"/>
      <c r="AA35" s="11"/>
      <c r="AB35" s="16"/>
      <c r="AC35" s="17"/>
      <c r="AD35" s="9"/>
      <c r="AE35" s="10"/>
      <c r="AF35" s="11"/>
      <c r="AG35" s="10"/>
      <c r="AH35" s="14"/>
    </row>
    <row r="36" spans="1:34" ht="24">
      <c r="A36" s="157" t="s">
        <v>236</v>
      </c>
      <c r="B36" s="177" t="s">
        <v>222</v>
      </c>
      <c r="C36" s="176" t="s">
        <v>208</v>
      </c>
      <c r="D36" s="125" t="s">
        <v>209</v>
      </c>
      <c r="E36" s="197" t="s">
        <v>276</v>
      </c>
      <c r="F36" s="211"/>
      <c r="G36" s="10"/>
      <c r="H36" s="10"/>
      <c r="I36" s="13"/>
      <c r="J36" s="72"/>
      <c r="K36" s="10"/>
      <c r="L36" s="10"/>
      <c r="M36" s="10"/>
      <c r="N36" s="14"/>
      <c r="O36" s="9"/>
      <c r="P36" s="10"/>
      <c r="Q36" s="11"/>
      <c r="R36" s="10"/>
      <c r="S36" s="33"/>
      <c r="T36" s="9"/>
      <c r="U36" s="10"/>
      <c r="V36" s="10"/>
      <c r="W36" s="10"/>
      <c r="X36" s="14"/>
      <c r="Y36" s="9"/>
      <c r="Z36" s="10"/>
      <c r="AA36" s="11"/>
      <c r="AB36" s="16"/>
      <c r="AC36" s="17"/>
      <c r="AD36" s="9"/>
      <c r="AE36" s="10"/>
      <c r="AF36" s="11"/>
      <c r="AG36" s="10"/>
      <c r="AH36" s="14"/>
    </row>
    <row r="37" spans="1:34" ht="12">
      <c r="A37" s="157"/>
      <c r="B37" s="177"/>
      <c r="C37" s="176"/>
      <c r="D37" s="125"/>
      <c r="E37" s="197"/>
      <c r="F37" s="211"/>
      <c r="G37" s="10"/>
      <c r="H37" s="10"/>
      <c r="I37" s="13"/>
      <c r="J37" s="72"/>
      <c r="K37" s="10"/>
      <c r="L37" s="10"/>
      <c r="M37" s="10"/>
      <c r="N37" s="14"/>
      <c r="O37" s="9"/>
      <c r="P37" s="10"/>
      <c r="Q37" s="11"/>
      <c r="R37" s="10"/>
      <c r="S37" s="33"/>
      <c r="T37" s="9"/>
      <c r="U37" s="10"/>
      <c r="V37" s="10"/>
      <c r="W37" s="10"/>
      <c r="X37" s="14"/>
      <c r="Y37" s="9"/>
      <c r="Z37" s="10"/>
      <c r="AA37" s="11"/>
      <c r="AB37" s="16"/>
      <c r="AC37" s="17"/>
      <c r="AD37" s="9"/>
      <c r="AE37" s="10"/>
      <c r="AF37" s="11"/>
      <c r="AG37" s="10"/>
      <c r="AH37" s="14"/>
    </row>
    <row r="38" spans="1:34" ht="24">
      <c r="A38" s="155" t="s">
        <v>230</v>
      </c>
      <c r="B38" s="177" t="s">
        <v>210</v>
      </c>
      <c r="C38" s="176" t="s">
        <v>208</v>
      </c>
      <c r="D38" s="125" t="s">
        <v>209</v>
      </c>
      <c r="E38" s="197" t="s">
        <v>277</v>
      </c>
      <c r="F38" s="211"/>
      <c r="G38" s="10"/>
      <c r="H38" s="10"/>
      <c r="I38" s="13"/>
      <c r="J38" s="72"/>
      <c r="K38" s="10"/>
      <c r="L38" s="10"/>
      <c r="M38" s="10"/>
      <c r="N38" s="14"/>
      <c r="O38" s="9"/>
      <c r="P38" s="10"/>
      <c r="Q38" s="11"/>
      <c r="R38" s="10"/>
      <c r="S38" s="33"/>
      <c r="T38" s="9"/>
      <c r="U38" s="10"/>
      <c r="V38" s="10"/>
      <c r="W38" s="10"/>
      <c r="X38" s="14"/>
      <c r="Y38" s="9"/>
      <c r="Z38" s="10"/>
      <c r="AA38" s="11"/>
      <c r="AB38" s="16"/>
      <c r="AC38" s="17"/>
      <c r="AD38" s="9"/>
      <c r="AE38" s="10"/>
      <c r="AF38" s="11"/>
      <c r="AG38" s="10"/>
      <c r="AH38" s="14"/>
    </row>
    <row r="39" spans="1:34" ht="24">
      <c r="A39" s="155" t="s">
        <v>237</v>
      </c>
      <c r="B39" s="177" t="s">
        <v>223</v>
      </c>
      <c r="C39" s="176" t="s">
        <v>208</v>
      </c>
      <c r="D39" s="125" t="s">
        <v>209</v>
      </c>
      <c r="E39" s="197" t="s">
        <v>277</v>
      </c>
      <c r="F39" s="211"/>
      <c r="G39" s="10"/>
      <c r="H39" s="10"/>
      <c r="I39" s="13"/>
      <c r="J39" s="72"/>
      <c r="K39" s="10"/>
      <c r="L39" s="10"/>
      <c r="M39" s="10"/>
      <c r="N39" s="14"/>
      <c r="O39" s="9"/>
      <c r="P39" s="10"/>
      <c r="Q39" s="11"/>
      <c r="R39" s="10"/>
      <c r="S39" s="33"/>
      <c r="T39" s="9"/>
      <c r="U39" s="10"/>
      <c r="V39" s="10"/>
      <c r="W39" s="10"/>
      <c r="X39" s="14"/>
      <c r="Y39" s="9"/>
      <c r="Z39" s="10"/>
      <c r="AA39" s="11"/>
      <c r="AB39" s="16"/>
      <c r="AC39" s="17"/>
      <c r="AD39" s="9"/>
      <c r="AE39" s="10"/>
      <c r="AF39" s="11"/>
      <c r="AG39" s="10"/>
      <c r="AH39" s="14"/>
    </row>
    <row r="40" spans="1:34" ht="24">
      <c r="A40" s="155" t="s">
        <v>232</v>
      </c>
      <c r="B40" s="177" t="s">
        <v>148</v>
      </c>
      <c r="C40" s="176" t="s">
        <v>208</v>
      </c>
      <c r="D40" s="125" t="s">
        <v>209</v>
      </c>
      <c r="E40" s="197" t="s">
        <v>277</v>
      </c>
      <c r="F40" s="211"/>
      <c r="G40" s="10"/>
      <c r="H40" s="10"/>
      <c r="I40" s="13"/>
      <c r="J40" s="72"/>
      <c r="K40" s="10"/>
      <c r="L40" s="10"/>
      <c r="M40" s="10"/>
      <c r="N40" s="14"/>
      <c r="O40" s="9"/>
      <c r="P40" s="10"/>
      <c r="Q40" s="11"/>
      <c r="R40" s="10"/>
      <c r="S40" s="33"/>
      <c r="T40" s="9"/>
      <c r="U40" s="10"/>
      <c r="V40" s="10"/>
      <c r="W40" s="10"/>
      <c r="X40" s="14"/>
      <c r="Y40" s="9"/>
      <c r="Z40" s="10"/>
      <c r="AA40" s="11"/>
      <c r="AB40" s="16"/>
      <c r="AC40" s="17"/>
      <c r="AD40" s="9"/>
      <c r="AE40" s="10"/>
      <c r="AF40" s="11"/>
      <c r="AG40" s="10"/>
      <c r="AH40" s="14"/>
    </row>
    <row r="41" spans="1:34" ht="24">
      <c r="A41" s="155" t="s">
        <v>238</v>
      </c>
      <c r="B41" s="177" t="s">
        <v>148</v>
      </c>
      <c r="C41" s="176" t="s">
        <v>208</v>
      </c>
      <c r="D41" s="125" t="s">
        <v>209</v>
      </c>
      <c r="E41" s="197" t="s">
        <v>277</v>
      </c>
      <c r="F41" s="211"/>
      <c r="G41" s="10"/>
      <c r="H41" s="10"/>
      <c r="I41" s="13"/>
      <c r="J41" s="72"/>
      <c r="K41" s="10"/>
      <c r="L41" s="10"/>
      <c r="M41" s="10"/>
      <c r="N41" s="14"/>
      <c r="O41" s="9"/>
      <c r="P41" s="10"/>
      <c r="Q41" s="11"/>
      <c r="R41" s="10"/>
      <c r="S41" s="33"/>
      <c r="T41" s="9"/>
      <c r="U41" s="10"/>
      <c r="V41" s="10"/>
      <c r="W41" s="10"/>
      <c r="X41" s="14"/>
      <c r="Y41" s="9"/>
      <c r="Z41" s="10"/>
      <c r="AA41" s="11"/>
      <c r="AB41" s="16"/>
      <c r="AC41" s="17"/>
      <c r="AD41" s="9"/>
      <c r="AE41" s="10"/>
      <c r="AF41" s="11"/>
      <c r="AG41" s="10"/>
      <c r="AH41" s="14"/>
    </row>
    <row r="42" spans="1:34" ht="24">
      <c r="A42" s="155" t="s">
        <v>239</v>
      </c>
      <c r="B42" s="177" t="s">
        <v>199</v>
      </c>
      <c r="C42" s="176" t="s">
        <v>208</v>
      </c>
      <c r="D42" s="125" t="s">
        <v>209</v>
      </c>
      <c r="E42" s="197" t="s">
        <v>277</v>
      </c>
      <c r="F42" s="211"/>
      <c r="G42" s="10"/>
      <c r="H42" s="10"/>
      <c r="I42" s="13"/>
      <c r="J42" s="72"/>
      <c r="K42" s="10"/>
      <c r="L42" s="10"/>
      <c r="M42" s="10"/>
      <c r="N42" s="14"/>
      <c r="O42" s="9"/>
      <c r="P42" s="10"/>
      <c r="Q42" s="11"/>
      <c r="R42" s="10"/>
      <c r="S42" s="33"/>
      <c r="T42" s="9"/>
      <c r="U42" s="10"/>
      <c r="V42" s="10"/>
      <c r="W42" s="10"/>
      <c r="X42" s="14"/>
      <c r="Y42" s="9"/>
      <c r="Z42" s="10"/>
      <c r="AA42" s="11"/>
      <c r="AB42" s="16"/>
      <c r="AC42" s="17"/>
      <c r="AD42" s="9"/>
      <c r="AE42" s="10"/>
      <c r="AF42" s="11"/>
      <c r="AG42" s="10"/>
      <c r="AH42" s="14"/>
    </row>
    <row r="43" spans="1:34" ht="12.75">
      <c r="A43" s="142"/>
      <c r="B43" s="20"/>
      <c r="C43" s="60"/>
      <c r="D43" s="15"/>
      <c r="E43" s="198"/>
      <c r="F43" s="212"/>
      <c r="G43" s="10"/>
      <c r="H43" s="10"/>
      <c r="I43" s="13"/>
      <c r="J43" s="72"/>
      <c r="K43" s="10"/>
      <c r="L43" s="10"/>
      <c r="M43" s="10"/>
      <c r="N43" s="14"/>
      <c r="O43" s="9"/>
      <c r="P43" s="10"/>
      <c r="Q43" s="11"/>
      <c r="R43" s="10"/>
      <c r="S43" s="33"/>
      <c r="T43" s="9"/>
      <c r="U43" s="10"/>
      <c r="V43" s="10"/>
      <c r="W43" s="10"/>
      <c r="X43" s="14"/>
      <c r="Y43" s="9"/>
      <c r="Z43" s="10"/>
      <c r="AA43" s="11"/>
      <c r="AB43" s="16"/>
      <c r="AC43" s="17"/>
      <c r="AD43" s="9"/>
      <c r="AE43" s="10"/>
      <c r="AF43" s="11"/>
      <c r="AG43" s="10"/>
      <c r="AH43" s="14"/>
    </row>
    <row r="44" spans="1:34" ht="12.75">
      <c r="A44" s="139" t="s">
        <v>184</v>
      </c>
      <c r="B44" s="141"/>
      <c r="C44" s="126"/>
      <c r="D44" s="125"/>
      <c r="E44" s="197"/>
      <c r="F44" s="211">
        <v>1.06</v>
      </c>
      <c r="G44" s="10"/>
      <c r="H44" s="10"/>
      <c r="I44" s="13"/>
      <c r="J44" s="72"/>
      <c r="K44" s="10"/>
      <c r="L44" s="10"/>
      <c r="M44" s="10"/>
      <c r="N44" s="14"/>
      <c r="O44" s="9"/>
      <c r="P44" s="10"/>
      <c r="Q44" s="11"/>
      <c r="R44" s="10"/>
      <c r="S44" s="33"/>
      <c r="T44" s="9"/>
      <c r="U44" s="10"/>
      <c r="V44" s="10"/>
      <c r="W44" s="10"/>
      <c r="X44" s="14"/>
      <c r="Y44" s="9"/>
      <c r="Z44" s="10"/>
      <c r="AA44" s="11"/>
      <c r="AB44" s="16"/>
      <c r="AC44" s="17"/>
      <c r="AD44" s="9"/>
      <c r="AE44" s="10"/>
      <c r="AF44" s="11"/>
      <c r="AG44" s="10"/>
      <c r="AH44" s="14"/>
    </row>
    <row r="45" spans="1:34" ht="24">
      <c r="A45" s="157" t="s">
        <v>245</v>
      </c>
      <c r="B45" s="141" t="s">
        <v>197</v>
      </c>
      <c r="C45" s="176" t="s">
        <v>208</v>
      </c>
      <c r="D45" s="125" t="s">
        <v>209</v>
      </c>
      <c r="E45" s="197" t="s">
        <v>277</v>
      </c>
      <c r="F45" s="211"/>
      <c r="G45" s="10"/>
      <c r="H45" s="10"/>
      <c r="I45" s="13"/>
      <c r="J45" s="72"/>
      <c r="K45" s="10"/>
      <c r="L45" s="10"/>
      <c r="M45" s="10"/>
      <c r="N45" s="14"/>
      <c r="O45" s="9"/>
      <c r="P45" s="10"/>
      <c r="Q45" s="11"/>
      <c r="R45" s="10"/>
      <c r="S45" s="33"/>
      <c r="T45" s="9"/>
      <c r="U45" s="10"/>
      <c r="V45" s="10"/>
      <c r="W45" s="10"/>
      <c r="X45" s="14"/>
      <c r="Y45" s="9"/>
      <c r="Z45" s="10"/>
      <c r="AA45" s="11"/>
      <c r="AB45" s="16"/>
      <c r="AC45" s="17"/>
      <c r="AD45" s="9"/>
      <c r="AE45" s="10"/>
      <c r="AF45" s="11"/>
      <c r="AG45" s="10"/>
      <c r="AH45" s="14"/>
    </row>
    <row r="46" spans="1:34" ht="24">
      <c r="A46" s="157" t="s">
        <v>241</v>
      </c>
      <c r="B46" s="141" t="s">
        <v>195</v>
      </c>
      <c r="C46" s="176" t="s">
        <v>208</v>
      </c>
      <c r="D46" s="125" t="s">
        <v>209</v>
      </c>
      <c r="E46" s="197" t="s">
        <v>277</v>
      </c>
      <c r="F46" s="211"/>
      <c r="G46" s="10"/>
      <c r="H46" s="10"/>
      <c r="I46" s="13"/>
      <c r="J46" s="72"/>
      <c r="K46" s="10"/>
      <c r="L46" s="10"/>
      <c r="M46" s="10"/>
      <c r="N46" s="14"/>
      <c r="O46" s="9"/>
      <c r="P46" s="10"/>
      <c r="Q46" s="11"/>
      <c r="R46" s="10"/>
      <c r="S46" s="33"/>
      <c r="T46" s="9"/>
      <c r="U46" s="10"/>
      <c r="V46" s="10"/>
      <c r="W46" s="10"/>
      <c r="X46" s="14"/>
      <c r="Y46" s="9"/>
      <c r="Z46" s="10"/>
      <c r="AA46" s="11"/>
      <c r="AB46" s="16"/>
      <c r="AC46" s="17"/>
      <c r="AD46" s="9"/>
      <c r="AE46" s="10"/>
      <c r="AF46" s="11"/>
      <c r="AG46" s="10"/>
      <c r="AH46" s="14"/>
    </row>
    <row r="47" spans="1:34" ht="24">
      <c r="A47" s="157" t="s">
        <v>242</v>
      </c>
      <c r="B47" s="141" t="s">
        <v>199</v>
      </c>
      <c r="C47" s="176" t="s">
        <v>208</v>
      </c>
      <c r="D47" s="125" t="s">
        <v>209</v>
      </c>
      <c r="E47" s="197" t="s">
        <v>277</v>
      </c>
      <c r="F47" s="211"/>
      <c r="G47" s="10"/>
      <c r="H47" s="10"/>
      <c r="I47" s="13"/>
      <c r="J47" s="72"/>
      <c r="K47" s="10"/>
      <c r="L47" s="10"/>
      <c r="M47" s="10"/>
      <c r="N47" s="14"/>
      <c r="O47" s="9"/>
      <c r="P47" s="10"/>
      <c r="Q47" s="11"/>
      <c r="R47" s="10"/>
      <c r="S47" s="33"/>
      <c r="T47" s="9"/>
      <c r="U47" s="10"/>
      <c r="V47" s="10"/>
      <c r="W47" s="10"/>
      <c r="X47" s="14"/>
      <c r="Y47" s="9"/>
      <c r="Z47" s="10"/>
      <c r="AA47" s="11"/>
      <c r="AB47" s="16"/>
      <c r="AC47" s="17"/>
      <c r="AD47" s="9"/>
      <c r="AE47" s="10"/>
      <c r="AF47" s="11"/>
      <c r="AG47" s="10"/>
      <c r="AH47" s="14"/>
    </row>
    <row r="48" spans="1:34" ht="24">
      <c r="A48" s="157" t="s">
        <v>243</v>
      </c>
      <c r="B48" s="141" t="s">
        <v>240</v>
      </c>
      <c r="C48" s="176" t="s">
        <v>208</v>
      </c>
      <c r="D48" s="125" t="s">
        <v>209</v>
      </c>
      <c r="E48" s="197" t="s">
        <v>277</v>
      </c>
      <c r="F48" s="211"/>
      <c r="G48" s="10"/>
      <c r="H48" s="10"/>
      <c r="I48" s="13"/>
      <c r="J48" s="72"/>
      <c r="K48" s="10"/>
      <c r="L48" s="10"/>
      <c r="M48" s="10"/>
      <c r="N48" s="14"/>
      <c r="O48" s="9"/>
      <c r="P48" s="10"/>
      <c r="Q48" s="11"/>
      <c r="R48" s="10"/>
      <c r="S48" s="33"/>
      <c r="T48" s="9"/>
      <c r="U48" s="10"/>
      <c r="V48" s="10"/>
      <c r="W48" s="10"/>
      <c r="X48" s="14"/>
      <c r="Y48" s="9"/>
      <c r="Z48" s="10"/>
      <c r="AA48" s="11"/>
      <c r="AB48" s="16"/>
      <c r="AC48" s="17"/>
      <c r="AD48" s="9"/>
      <c r="AE48" s="10"/>
      <c r="AF48" s="11"/>
      <c r="AG48" s="10"/>
      <c r="AH48" s="14"/>
    </row>
    <row r="49" spans="1:34" ht="24">
      <c r="A49" s="156" t="s">
        <v>244</v>
      </c>
      <c r="B49" s="141" t="s">
        <v>199</v>
      </c>
      <c r="C49" s="176" t="s">
        <v>208</v>
      </c>
      <c r="D49" s="125" t="s">
        <v>209</v>
      </c>
      <c r="E49" s="197" t="s">
        <v>277</v>
      </c>
      <c r="F49" s="211"/>
      <c r="G49" s="10"/>
      <c r="H49" s="10"/>
      <c r="I49" s="13"/>
      <c r="J49" s="72"/>
      <c r="K49" s="10"/>
      <c r="L49" s="10"/>
      <c r="M49" s="10"/>
      <c r="N49" s="14"/>
      <c r="O49" s="9"/>
      <c r="P49" s="10"/>
      <c r="Q49" s="11"/>
      <c r="R49" s="10"/>
      <c r="S49" s="33"/>
      <c r="T49" s="9"/>
      <c r="U49" s="10"/>
      <c r="V49" s="10"/>
      <c r="W49" s="10"/>
      <c r="X49" s="14"/>
      <c r="Y49" s="9"/>
      <c r="Z49" s="10"/>
      <c r="AA49" s="11"/>
      <c r="AB49" s="16"/>
      <c r="AC49" s="17"/>
      <c r="AD49" s="9"/>
      <c r="AE49" s="10"/>
      <c r="AF49" s="11"/>
      <c r="AG49" s="10"/>
      <c r="AH49" s="14"/>
    </row>
    <row r="50" spans="1:34" ht="12">
      <c r="A50" s="39"/>
      <c r="B50" s="20"/>
      <c r="C50" s="60"/>
      <c r="D50" s="15"/>
      <c r="E50" s="198"/>
      <c r="F50" s="212"/>
      <c r="G50" s="10"/>
      <c r="H50" s="10"/>
      <c r="I50" s="13"/>
      <c r="J50" s="72"/>
      <c r="K50" s="10"/>
      <c r="L50" s="10"/>
      <c r="M50" s="10"/>
      <c r="N50" s="14"/>
      <c r="O50" s="9"/>
      <c r="P50" s="10"/>
      <c r="Q50" s="11"/>
      <c r="R50" s="10"/>
      <c r="S50" s="33"/>
      <c r="T50" s="9"/>
      <c r="U50" s="10"/>
      <c r="V50" s="10"/>
      <c r="W50" s="10"/>
      <c r="X50" s="14"/>
      <c r="Y50" s="9"/>
      <c r="Z50" s="10"/>
      <c r="AA50" s="11"/>
      <c r="AB50" s="16"/>
      <c r="AC50" s="17"/>
      <c r="AD50" s="9"/>
      <c r="AE50" s="10"/>
      <c r="AF50" s="11"/>
      <c r="AG50" s="10"/>
      <c r="AH50" s="14"/>
    </row>
    <row r="51" spans="1:34" ht="24">
      <c r="A51" s="190" t="s">
        <v>313</v>
      </c>
      <c r="B51" s="20" t="s">
        <v>195</v>
      </c>
      <c r="C51" s="176" t="s">
        <v>208</v>
      </c>
      <c r="D51" s="15" t="str">
        <f>D49</f>
        <v>не предусмотрен</v>
      </c>
      <c r="E51" s="198" t="str">
        <f>E32</f>
        <v>применяется ко всем МКД</v>
      </c>
      <c r="F51" s="212">
        <v>34.89</v>
      </c>
      <c r="G51" s="10"/>
      <c r="H51" s="10"/>
      <c r="I51" s="13"/>
      <c r="J51" s="72"/>
      <c r="K51" s="10"/>
      <c r="L51" s="10"/>
      <c r="M51" s="10"/>
      <c r="N51" s="14"/>
      <c r="O51" s="9"/>
      <c r="P51" s="10"/>
      <c r="Q51" s="11"/>
      <c r="R51" s="10"/>
      <c r="S51" s="33"/>
      <c r="T51" s="9"/>
      <c r="U51" s="10"/>
      <c r="V51" s="10"/>
      <c r="W51" s="10"/>
      <c r="X51" s="14"/>
      <c r="Y51" s="9"/>
      <c r="Z51" s="10"/>
      <c r="AA51" s="11"/>
      <c r="AB51" s="16"/>
      <c r="AC51" s="17"/>
      <c r="AD51" s="9"/>
      <c r="AE51" s="10"/>
      <c r="AF51" s="11"/>
      <c r="AG51" s="10"/>
      <c r="AH51" s="14"/>
    </row>
    <row r="52" spans="1:34" ht="12">
      <c r="A52" s="39"/>
      <c r="B52" s="20"/>
      <c r="C52" s="60"/>
      <c r="D52" s="15"/>
      <c r="E52" s="198"/>
      <c r="F52" s="212"/>
      <c r="G52" s="10"/>
      <c r="H52" s="10"/>
      <c r="I52" s="13"/>
      <c r="J52" s="72"/>
      <c r="K52" s="10"/>
      <c r="L52" s="10"/>
      <c r="M52" s="10"/>
      <c r="N52" s="14"/>
      <c r="O52" s="9"/>
      <c r="P52" s="10"/>
      <c r="Q52" s="11"/>
      <c r="R52" s="10"/>
      <c r="S52" s="33"/>
      <c r="T52" s="9"/>
      <c r="U52" s="10"/>
      <c r="V52" s="10"/>
      <c r="W52" s="10"/>
      <c r="X52" s="14"/>
      <c r="Y52" s="9"/>
      <c r="Z52" s="10"/>
      <c r="AA52" s="11"/>
      <c r="AB52" s="16"/>
      <c r="AC52" s="17"/>
      <c r="AD52" s="9"/>
      <c r="AE52" s="10"/>
      <c r="AF52" s="11"/>
      <c r="AG52" s="10"/>
      <c r="AH52" s="14"/>
    </row>
    <row r="53" spans="1:34" ht="12">
      <c r="A53" s="178" t="s">
        <v>246</v>
      </c>
      <c r="B53" s="20"/>
      <c r="C53" s="60"/>
      <c r="D53" s="15"/>
      <c r="E53" s="198"/>
      <c r="F53" s="212">
        <v>2.52</v>
      </c>
      <c r="G53" s="10"/>
      <c r="H53" s="10"/>
      <c r="I53" s="13"/>
      <c r="J53" s="72"/>
      <c r="K53" s="10"/>
      <c r="L53" s="10"/>
      <c r="M53" s="10"/>
      <c r="N53" s="14"/>
      <c r="O53" s="9"/>
      <c r="P53" s="10"/>
      <c r="Q53" s="11"/>
      <c r="R53" s="10"/>
      <c r="S53" s="33"/>
      <c r="T53" s="9"/>
      <c r="U53" s="10"/>
      <c r="V53" s="10"/>
      <c r="W53" s="10"/>
      <c r="X53" s="14"/>
      <c r="Y53" s="9"/>
      <c r="Z53" s="10"/>
      <c r="AA53" s="11"/>
      <c r="AB53" s="16"/>
      <c r="AC53" s="17"/>
      <c r="AD53" s="9"/>
      <c r="AE53" s="10"/>
      <c r="AF53" s="11"/>
      <c r="AG53" s="10"/>
      <c r="AH53" s="14"/>
    </row>
    <row r="54" spans="1:34" ht="12">
      <c r="A54" s="250" t="s">
        <v>252</v>
      </c>
      <c r="B54" s="248" t="s">
        <v>148</v>
      </c>
      <c r="C54" s="244" t="s">
        <v>281</v>
      </c>
      <c r="D54" s="255" t="s">
        <v>278</v>
      </c>
      <c r="E54" s="240" t="str">
        <f>E30</f>
        <v>применяется ко всем МКД</v>
      </c>
      <c r="F54" s="242"/>
      <c r="G54" s="10"/>
      <c r="H54" s="10"/>
      <c r="I54" s="13"/>
      <c r="J54" s="72"/>
      <c r="K54" s="10"/>
      <c r="L54" s="10"/>
      <c r="M54" s="10"/>
      <c r="N54" s="14"/>
      <c r="O54" s="9"/>
      <c r="P54" s="10"/>
      <c r="Q54" s="11"/>
      <c r="R54" s="10"/>
      <c r="S54" s="33"/>
      <c r="T54" s="9"/>
      <c r="U54" s="10"/>
      <c r="V54" s="10"/>
      <c r="W54" s="10"/>
      <c r="X54" s="14"/>
      <c r="Y54" s="9"/>
      <c r="Z54" s="10"/>
      <c r="AA54" s="11"/>
      <c r="AB54" s="16"/>
      <c r="AC54" s="17"/>
      <c r="AD54" s="9"/>
      <c r="AE54" s="10"/>
      <c r="AF54" s="11"/>
      <c r="AG54" s="10"/>
      <c r="AH54" s="14"/>
    </row>
    <row r="55" spans="1:34" ht="40.5" customHeight="1">
      <c r="A55" s="251"/>
      <c r="B55" s="249"/>
      <c r="C55" s="245"/>
      <c r="D55" s="256"/>
      <c r="E55" s="241"/>
      <c r="F55" s="243"/>
      <c r="G55" s="10"/>
      <c r="H55" s="10"/>
      <c r="I55" s="13"/>
      <c r="J55" s="71"/>
      <c r="K55" s="10"/>
      <c r="L55" s="10"/>
      <c r="M55" s="10"/>
      <c r="N55" s="14"/>
      <c r="O55" s="9"/>
      <c r="P55" s="10"/>
      <c r="Q55" s="11"/>
      <c r="R55" s="10"/>
      <c r="S55" s="33"/>
      <c r="T55" s="9"/>
      <c r="U55" s="10"/>
      <c r="V55" s="10"/>
      <c r="W55" s="10"/>
      <c r="X55" s="14"/>
      <c r="Y55" s="9"/>
      <c r="Z55" s="12"/>
      <c r="AA55" s="11"/>
      <c r="AB55" s="16"/>
      <c r="AC55" s="17"/>
      <c r="AD55" s="9"/>
      <c r="AE55" s="10"/>
      <c r="AF55" s="11"/>
      <c r="AG55" s="18"/>
      <c r="AH55" s="14"/>
    </row>
    <row r="56" spans="1:34" ht="12">
      <c r="A56" s="185" t="s">
        <v>18</v>
      </c>
      <c r="B56" s="184"/>
      <c r="C56" s="60"/>
      <c r="D56" s="9"/>
      <c r="E56" s="199"/>
      <c r="F56" s="212"/>
      <c r="G56" s="10"/>
      <c r="H56" s="10"/>
      <c r="I56" s="13"/>
      <c r="J56" s="71"/>
      <c r="K56" s="10"/>
      <c r="L56" s="10"/>
      <c r="M56" s="10"/>
      <c r="N56" s="14"/>
      <c r="O56" s="9"/>
      <c r="P56" s="10"/>
      <c r="Q56" s="11"/>
      <c r="R56" s="10"/>
      <c r="S56" s="33"/>
      <c r="T56" s="9"/>
      <c r="U56" s="10"/>
      <c r="V56" s="10"/>
      <c r="W56" s="10"/>
      <c r="X56" s="14"/>
      <c r="Y56" s="9"/>
      <c r="Z56" s="12"/>
      <c r="AA56" s="11"/>
      <c r="AB56" s="16"/>
      <c r="AC56" s="17"/>
      <c r="AD56" s="9"/>
      <c r="AE56" s="10"/>
      <c r="AF56" s="11"/>
      <c r="AG56" s="18"/>
      <c r="AH56" s="14"/>
    </row>
    <row r="57" spans="1:34" s="88" customFormat="1" ht="27.75" customHeight="1">
      <c r="A57" s="144" t="s">
        <v>178</v>
      </c>
      <c r="B57" s="145" t="s">
        <v>247</v>
      </c>
      <c r="C57" s="146" t="s">
        <v>282</v>
      </c>
      <c r="D57" s="227" t="s">
        <v>278</v>
      </c>
      <c r="E57" s="228" t="s">
        <v>335</v>
      </c>
      <c r="F57" s="214"/>
      <c r="G57" s="79"/>
      <c r="H57" s="79"/>
      <c r="I57" s="104"/>
      <c r="J57" s="105" t="e">
        <f>#REF!</f>
        <v>#REF!</v>
      </c>
      <c r="K57" s="79" t="e">
        <f>#REF!</f>
        <v>#REF!</v>
      </c>
      <c r="L57" s="82"/>
      <c r="M57" s="79"/>
      <c r="N57" s="80"/>
      <c r="O57" s="91"/>
      <c r="P57" s="92"/>
      <c r="Q57" s="82"/>
      <c r="R57" s="86"/>
      <c r="S57" s="106"/>
      <c r="T57" s="102"/>
      <c r="U57" s="92"/>
      <c r="V57" s="82"/>
      <c r="W57" s="79"/>
      <c r="X57" s="80"/>
      <c r="Y57" s="102"/>
      <c r="Z57" s="79"/>
      <c r="AA57" s="82"/>
      <c r="AB57" s="86"/>
      <c r="AC57" s="85"/>
      <c r="AD57" s="102"/>
      <c r="AE57" s="86"/>
      <c r="AF57" s="82"/>
      <c r="AG57" s="107"/>
      <c r="AH57" s="80"/>
    </row>
    <row r="58" spans="1:34" s="28" customFormat="1" ht="51">
      <c r="A58" s="147" t="s">
        <v>179</v>
      </c>
      <c r="B58" s="148" t="s">
        <v>247</v>
      </c>
      <c r="C58" s="146" t="s">
        <v>282</v>
      </c>
      <c r="D58" s="227" t="s">
        <v>278</v>
      </c>
      <c r="E58" s="228" t="s">
        <v>336</v>
      </c>
      <c r="F58" s="214"/>
      <c r="G58" s="25"/>
      <c r="H58" s="25"/>
      <c r="I58" s="93"/>
      <c r="J58" s="100"/>
      <c r="K58" s="25"/>
      <c r="L58" s="24"/>
      <c r="M58" s="25"/>
      <c r="N58" s="53"/>
      <c r="O58" s="89"/>
      <c r="P58" s="25"/>
      <c r="Q58" s="24"/>
      <c r="R58" s="27"/>
      <c r="S58" s="97"/>
      <c r="T58" s="90"/>
      <c r="U58" s="95"/>
      <c r="V58" s="24"/>
      <c r="W58" s="25"/>
      <c r="X58" s="53"/>
      <c r="Y58" s="89">
        <v>0.05</v>
      </c>
      <c r="Z58" s="25" t="e">
        <f>#REF!</f>
        <v>#REF!</v>
      </c>
      <c r="AA58" s="24" t="e">
        <f>Z58/Y58</f>
        <v>#REF!</v>
      </c>
      <c r="AB58" s="27">
        <v>28.2</v>
      </c>
      <c r="AC58" s="56"/>
      <c r="AD58" s="89" t="e">
        <f>#REF!</f>
        <v>#REF!</v>
      </c>
      <c r="AE58" s="101" t="e">
        <f>#REF!</f>
        <v>#REF!</v>
      </c>
      <c r="AF58" s="24">
        <v>1</v>
      </c>
      <c r="AG58" s="25">
        <v>56.7</v>
      </c>
      <c r="AH58" s="53"/>
    </row>
    <row r="59" spans="1:34" s="28" customFormat="1" ht="27" customHeight="1">
      <c r="A59" s="147" t="s">
        <v>186</v>
      </c>
      <c r="B59" s="148" t="s">
        <v>341</v>
      </c>
      <c r="C59" s="201" t="s">
        <v>279</v>
      </c>
      <c r="D59" s="229" t="s">
        <v>327</v>
      </c>
      <c r="E59" s="230" t="str">
        <f>E54</f>
        <v>применяется ко всем МКД</v>
      </c>
      <c r="F59" s="214"/>
      <c r="G59" s="25"/>
      <c r="H59" s="25"/>
      <c r="I59" s="93"/>
      <c r="J59" s="94" t="e">
        <f>#REF!</f>
        <v>#REF!</v>
      </c>
      <c r="K59" s="95" t="e">
        <f>#REF!</f>
        <v>#REF!</v>
      </c>
      <c r="L59" s="24"/>
      <c r="M59" s="25"/>
      <c r="N59" s="53"/>
      <c r="O59" s="96">
        <v>14</v>
      </c>
      <c r="P59" s="95" t="e">
        <f>#REF!</f>
        <v>#REF!</v>
      </c>
      <c r="Q59" s="24" t="e">
        <f>#REF!</f>
        <v>#REF!</v>
      </c>
      <c r="R59" s="25">
        <v>28.779</v>
      </c>
      <c r="S59" s="97"/>
      <c r="T59" s="96">
        <v>22</v>
      </c>
      <c r="U59" s="95" t="e">
        <f>#REF!</f>
        <v>#REF!</v>
      </c>
      <c r="V59" s="24" t="e">
        <f>#REF!</f>
        <v>#REF!</v>
      </c>
      <c r="W59" s="25">
        <v>24</v>
      </c>
      <c r="X59" s="53"/>
      <c r="Y59" s="96">
        <v>11</v>
      </c>
      <c r="Z59" s="95">
        <v>11</v>
      </c>
      <c r="AA59" s="24">
        <v>1</v>
      </c>
      <c r="AB59" s="27">
        <v>68.3</v>
      </c>
      <c r="AC59" s="56"/>
      <c r="AD59" s="96" t="e">
        <f>#REF!</f>
        <v>#REF!</v>
      </c>
      <c r="AE59" s="95" t="e">
        <f>#REF!</f>
        <v>#REF!</v>
      </c>
      <c r="AF59" s="24">
        <v>1</v>
      </c>
      <c r="AG59" s="98">
        <v>58.3</v>
      </c>
      <c r="AH59" s="99"/>
    </row>
    <row r="60" spans="1:34" s="28" customFormat="1" ht="25.5">
      <c r="A60" s="147" t="s">
        <v>253</v>
      </c>
      <c r="B60" s="183"/>
      <c r="C60" s="201" t="s">
        <v>280</v>
      </c>
      <c r="D60" s="229" t="str">
        <f>D59</f>
        <v>12 месяцев</v>
      </c>
      <c r="E60" s="230" t="s">
        <v>328</v>
      </c>
      <c r="F60" s="214"/>
      <c r="G60" s="25"/>
      <c r="H60" s="25"/>
      <c r="I60" s="93"/>
      <c r="J60" s="94"/>
      <c r="K60" s="95"/>
      <c r="L60" s="24"/>
      <c r="M60" s="25"/>
      <c r="N60" s="53"/>
      <c r="O60" s="96"/>
      <c r="P60" s="95"/>
      <c r="Q60" s="24"/>
      <c r="R60" s="25"/>
      <c r="S60" s="97"/>
      <c r="T60" s="96"/>
      <c r="U60" s="95"/>
      <c r="V60" s="24"/>
      <c r="W60" s="25"/>
      <c r="X60" s="53"/>
      <c r="Y60" s="96"/>
      <c r="Z60" s="95"/>
      <c r="AA60" s="24"/>
      <c r="AB60" s="27"/>
      <c r="AC60" s="56"/>
      <c r="AD60" s="96"/>
      <c r="AE60" s="95"/>
      <c r="AF60" s="24"/>
      <c r="AG60" s="98"/>
      <c r="AH60" s="99"/>
    </row>
    <row r="61" spans="1:34" s="28" customFormat="1" ht="12.75">
      <c r="A61" s="165" t="s">
        <v>254</v>
      </c>
      <c r="B61" s="179"/>
      <c r="C61" s="201"/>
      <c r="D61" s="229"/>
      <c r="E61" s="230"/>
      <c r="F61" s="214"/>
      <c r="G61" s="25"/>
      <c r="H61" s="25"/>
      <c r="I61" s="93"/>
      <c r="J61" s="94"/>
      <c r="K61" s="95"/>
      <c r="L61" s="24"/>
      <c r="M61" s="25"/>
      <c r="N61" s="53"/>
      <c r="O61" s="96"/>
      <c r="P61" s="95"/>
      <c r="Q61" s="24"/>
      <c r="R61" s="25"/>
      <c r="S61" s="97"/>
      <c r="T61" s="96"/>
      <c r="U61" s="95"/>
      <c r="V61" s="24"/>
      <c r="W61" s="25"/>
      <c r="X61" s="53"/>
      <c r="Y61" s="96"/>
      <c r="Z61" s="95"/>
      <c r="AA61" s="24"/>
      <c r="AB61" s="27"/>
      <c r="AC61" s="56"/>
      <c r="AD61" s="96"/>
      <c r="AE61" s="95"/>
      <c r="AF61" s="24"/>
      <c r="AG61" s="98"/>
      <c r="AH61" s="99"/>
    </row>
    <row r="62" spans="1:34" s="28" customFormat="1" ht="63.75">
      <c r="A62" s="38" t="s">
        <v>19</v>
      </c>
      <c r="B62" s="19" t="str">
        <f>B59</f>
        <v>1 раз в год до 15.10.</v>
      </c>
      <c r="C62" s="201" t="s">
        <v>283</v>
      </c>
      <c r="D62" s="229" t="str">
        <f>D60</f>
        <v>12 месяцев</v>
      </c>
      <c r="E62" s="230" t="s">
        <v>337</v>
      </c>
      <c r="F62" s="214"/>
      <c r="G62" s="25"/>
      <c r="H62" s="25"/>
      <c r="I62" s="93"/>
      <c r="J62" s="94"/>
      <c r="K62" s="95"/>
      <c r="L62" s="24"/>
      <c r="M62" s="25"/>
      <c r="N62" s="53"/>
      <c r="O62" s="96"/>
      <c r="P62" s="95"/>
      <c r="Q62" s="24"/>
      <c r="R62" s="25"/>
      <c r="S62" s="97"/>
      <c r="T62" s="96"/>
      <c r="U62" s="95"/>
      <c r="V62" s="24"/>
      <c r="W62" s="25"/>
      <c r="X62" s="53"/>
      <c r="Y62" s="96"/>
      <c r="Z62" s="95"/>
      <c r="AA62" s="24"/>
      <c r="AB62" s="27"/>
      <c r="AC62" s="56"/>
      <c r="AD62" s="96"/>
      <c r="AE62" s="95"/>
      <c r="AF62" s="24"/>
      <c r="AG62" s="98"/>
      <c r="AH62" s="99"/>
    </row>
    <row r="63" spans="1:34" s="28" customFormat="1" ht="63.75">
      <c r="A63" s="122" t="s">
        <v>73</v>
      </c>
      <c r="B63" s="57" t="str">
        <f>B62</f>
        <v>1 раз в год до 15.10.</v>
      </c>
      <c r="C63" s="201" t="s">
        <v>283</v>
      </c>
      <c r="D63" s="229" t="str">
        <f>D62</f>
        <v>12 месяцев</v>
      </c>
      <c r="E63" s="230" t="str">
        <f>E62</f>
        <v>МКД с деревянными рамами в подъездах, при обнаружении дефектов</v>
      </c>
      <c r="F63" s="214"/>
      <c r="G63" s="25"/>
      <c r="H63" s="25"/>
      <c r="I63" s="93"/>
      <c r="J63" s="94"/>
      <c r="K63" s="95"/>
      <c r="L63" s="24"/>
      <c r="M63" s="25"/>
      <c r="N63" s="53"/>
      <c r="O63" s="96"/>
      <c r="P63" s="95"/>
      <c r="Q63" s="24"/>
      <c r="R63" s="25"/>
      <c r="S63" s="97"/>
      <c r="T63" s="96"/>
      <c r="U63" s="95"/>
      <c r="V63" s="24"/>
      <c r="W63" s="25"/>
      <c r="X63" s="53"/>
      <c r="Y63" s="96"/>
      <c r="Z63" s="95"/>
      <c r="AA63" s="24"/>
      <c r="AB63" s="27"/>
      <c r="AC63" s="56"/>
      <c r="AD63" s="96"/>
      <c r="AE63" s="95"/>
      <c r="AF63" s="24"/>
      <c r="AG63" s="98"/>
      <c r="AH63" s="99"/>
    </row>
    <row r="64" spans="1:34" s="28" customFormat="1" ht="63.75">
      <c r="A64" s="122" t="s">
        <v>20</v>
      </c>
      <c r="B64" s="57" t="str">
        <f>B63</f>
        <v>1 раз в год до 15.10.</v>
      </c>
      <c r="C64" s="201" t="s">
        <v>283</v>
      </c>
      <c r="D64" s="229" t="str">
        <f>D63</f>
        <v>12 месяцев</v>
      </c>
      <c r="E64" s="230" t="s">
        <v>337</v>
      </c>
      <c r="F64" s="214"/>
      <c r="G64" s="25"/>
      <c r="H64" s="25"/>
      <c r="I64" s="93"/>
      <c r="J64" s="94"/>
      <c r="K64" s="95"/>
      <c r="L64" s="24"/>
      <c r="M64" s="25"/>
      <c r="N64" s="53"/>
      <c r="O64" s="96"/>
      <c r="P64" s="95"/>
      <c r="Q64" s="24"/>
      <c r="R64" s="25"/>
      <c r="S64" s="97"/>
      <c r="T64" s="96"/>
      <c r="U64" s="95"/>
      <c r="V64" s="24"/>
      <c r="W64" s="25"/>
      <c r="X64" s="53"/>
      <c r="Y64" s="96"/>
      <c r="Z64" s="95"/>
      <c r="AA64" s="24"/>
      <c r="AB64" s="27"/>
      <c r="AC64" s="56"/>
      <c r="AD64" s="96"/>
      <c r="AE64" s="95"/>
      <c r="AF64" s="24"/>
      <c r="AG64" s="98"/>
      <c r="AH64" s="99"/>
    </row>
    <row r="65" spans="1:34" s="28" customFormat="1" ht="63.75">
      <c r="A65" s="136" t="s">
        <v>139</v>
      </c>
      <c r="B65" s="130" t="str">
        <f>B64</f>
        <v>1 раз в год до 15.10.</v>
      </c>
      <c r="C65" s="201" t="s">
        <v>284</v>
      </c>
      <c r="D65" s="229" t="str">
        <f>D64</f>
        <v>12 месяцев</v>
      </c>
      <c r="E65" s="230" t="s">
        <v>334</v>
      </c>
      <c r="F65" s="214"/>
      <c r="G65" s="25"/>
      <c r="H65" s="25"/>
      <c r="I65" s="93"/>
      <c r="J65" s="94"/>
      <c r="K65" s="95"/>
      <c r="L65" s="24"/>
      <c r="M65" s="25"/>
      <c r="N65" s="53"/>
      <c r="O65" s="96"/>
      <c r="P65" s="95"/>
      <c r="Q65" s="24"/>
      <c r="R65" s="25"/>
      <c r="S65" s="97"/>
      <c r="T65" s="96"/>
      <c r="U65" s="95"/>
      <c r="V65" s="24"/>
      <c r="W65" s="25"/>
      <c r="X65" s="53"/>
      <c r="Y65" s="96"/>
      <c r="Z65" s="95"/>
      <c r="AA65" s="24"/>
      <c r="AB65" s="27"/>
      <c r="AC65" s="56"/>
      <c r="AD65" s="96"/>
      <c r="AE65" s="95"/>
      <c r="AF65" s="24"/>
      <c r="AG65" s="98"/>
      <c r="AH65" s="99"/>
    </row>
    <row r="66" spans="1:34" s="28" customFormat="1" ht="75.75" customHeight="1">
      <c r="A66" s="186" t="s">
        <v>163</v>
      </c>
      <c r="B66" s="57" t="str">
        <f>B63</f>
        <v>1 раз в год до 15.10.</v>
      </c>
      <c r="C66" s="201" t="s">
        <v>291</v>
      </c>
      <c r="D66" s="229" t="str">
        <f>D65</f>
        <v>12 месяцев</v>
      </c>
      <c r="E66" s="230" t="s">
        <v>338</v>
      </c>
      <c r="F66" s="214"/>
      <c r="G66" s="25"/>
      <c r="H66" s="25"/>
      <c r="I66" s="93"/>
      <c r="J66" s="94"/>
      <c r="K66" s="95"/>
      <c r="L66" s="24"/>
      <c r="M66" s="25"/>
      <c r="N66" s="53"/>
      <c r="O66" s="96"/>
      <c r="P66" s="95"/>
      <c r="Q66" s="24"/>
      <c r="R66" s="25"/>
      <c r="S66" s="97"/>
      <c r="T66" s="96"/>
      <c r="U66" s="95"/>
      <c r="V66" s="24"/>
      <c r="W66" s="25"/>
      <c r="X66" s="53"/>
      <c r="Y66" s="96"/>
      <c r="Z66" s="95"/>
      <c r="AA66" s="24"/>
      <c r="AB66" s="27"/>
      <c r="AC66" s="56"/>
      <c r="AD66" s="96"/>
      <c r="AE66" s="95"/>
      <c r="AF66" s="24"/>
      <c r="AG66" s="98"/>
      <c r="AH66" s="99"/>
    </row>
    <row r="67" spans="1:34" s="28" customFormat="1" ht="51.75" thickBot="1">
      <c r="A67" s="150" t="s">
        <v>164</v>
      </c>
      <c r="B67" s="124" t="str">
        <f>B66</f>
        <v>1 раз в год до 15.10.</v>
      </c>
      <c r="C67" s="201" t="s">
        <v>285</v>
      </c>
      <c r="D67" s="229" t="str">
        <f>D66</f>
        <v>12 месяцев</v>
      </c>
      <c r="E67" s="230" t="s">
        <v>339</v>
      </c>
      <c r="F67" s="214"/>
      <c r="G67" s="25"/>
      <c r="H67" s="25"/>
      <c r="I67" s="93"/>
      <c r="J67" s="94"/>
      <c r="K67" s="95"/>
      <c r="L67" s="24"/>
      <c r="M67" s="25"/>
      <c r="N67" s="53"/>
      <c r="O67" s="96"/>
      <c r="P67" s="95"/>
      <c r="Q67" s="24"/>
      <c r="R67" s="25"/>
      <c r="S67" s="97"/>
      <c r="T67" s="96"/>
      <c r="U67" s="95"/>
      <c r="V67" s="24"/>
      <c r="W67" s="25"/>
      <c r="X67" s="53"/>
      <c r="Y67" s="96"/>
      <c r="Z67" s="95"/>
      <c r="AA67" s="24"/>
      <c r="AB67" s="27"/>
      <c r="AC67" s="56"/>
      <c r="AD67" s="96"/>
      <c r="AE67" s="95"/>
      <c r="AF67" s="24"/>
      <c r="AG67" s="98"/>
      <c r="AH67" s="99"/>
    </row>
    <row r="68" spans="1:34" s="28" customFormat="1" ht="13.5" thickBot="1">
      <c r="A68" s="181" t="s">
        <v>250</v>
      </c>
      <c r="B68" s="124" t="s">
        <v>340</v>
      </c>
      <c r="C68" s="201"/>
      <c r="D68" s="229"/>
      <c r="E68" s="230"/>
      <c r="F68" s="214"/>
      <c r="G68" s="25"/>
      <c r="H68" s="25"/>
      <c r="I68" s="93"/>
      <c r="J68" s="94"/>
      <c r="K68" s="95"/>
      <c r="L68" s="24"/>
      <c r="M68" s="25"/>
      <c r="N68" s="53"/>
      <c r="O68" s="96"/>
      <c r="P68" s="95"/>
      <c r="Q68" s="24"/>
      <c r="R68" s="25"/>
      <c r="S68" s="97"/>
      <c r="T68" s="96"/>
      <c r="U68" s="95"/>
      <c r="V68" s="24"/>
      <c r="W68" s="25"/>
      <c r="X68" s="53"/>
      <c r="Y68" s="96"/>
      <c r="Z68" s="95"/>
      <c r="AA68" s="24"/>
      <c r="AB68" s="27"/>
      <c r="AC68" s="56"/>
      <c r="AD68" s="96"/>
      <c r="AE68" s="95"/>
      <c r="AF68" s="24"/>
      <c r="AG68" s="98"/>
      <c r="AH68" s="99"/>
    </row>
    <row r="69" spans="1:34" s="28" customFormat="1" ht="51">
      <c r="A69" s="180" t="s">
        <v>249</v>
      </c>
      <c r="B69" s="124"/>
      <c r="C69" s="201" t="s">
        <v>287</v>
      </c>
      <c r="D69" s="229" t="str">
        <f>D67</f>
        <v>12 месяцев</v>
      </c>
      <c r="E69" s="230" t="s">
        <v>342</v>
      </c>
      <c r="F69" s="214"/>
      <c r="G69" s="25"/>
      <c r="H69" s="25"/>
      <c r="I69" s="93"/>
      <c r="J69" s="94"/>
      <c r="K69" s="95"/>
      <c r="L69" s="24"/>
      <c r="M69" s="25"/>
      <c r="N69" s="53"/>
      <c r="O69" s="96"/>
      <c r="P69" s="95"/>
      <c r="Q69" s="24"/>
      <c r="R69" s="25"/>
      <c r="S69" s="97"/>
      <c r="T69" s="96"/>
      <c r="U69" s="95"/>
      <c r="V69" s="24"/>
      <c r="W69" s="25"/>
      <c r="X69" s="53"/>
      <c r="Y69" s="96"/>
      <c r="Z69" s="95"/>
      <c r="AA69" s="24"/>
      <c r="AB69" s="27"/>
      <c r="AC69" s="56"/>
      <c r="AD69" s="96"/>
      <c r="AE69" s="95"/>
      <c r="AF69" s="24"/>
      <c r="AG69" s="98"/>
      <c r="AH69" s="99"/>
    </row>
    <row r="70" spans="1:34" s="28" customFormat="1" ht="38.25" customHeight="1">
      <c r="A70" s="122" t="s">
        <v>14</v>
      </c>
      <c r="B70" s="182"/>
      <c r="C70" s="201" t="s">
        <v>286</v>
      </c>
      <c r="D70" s="229" t="str">
        <f>D69</f>
        <v>12 месяцев</v>
      </c>
      <c r="E70" s="230" t="s">
        <v>343</v>
      </c>
      <c r="F70" s="214"/>
      <c r="G70" s="25"/>
      <c r="H70" s="25"/>
      <c r="I70" s="93"/>
      <c r="J70" s="94"/>
      <c r="K70" s="95"/>
      <c r="L70" s="24"/>
      <c r="M70" s="25"/>
      <c r="N70" s="53"/>
      <c r="O70" s="96"/>
      <c r="P70" s="95"/>
      <c r="Q70" s="24"/>
      <c r="R70" s="25"/>
      <c r="S70" s="97"/>
      <c r="T70" s="96"/>
      <c r="U70" s="95"/>
      <c r="V70" s="24"/>
      <c r="W70" s="25"/>
      <c r="X70" s="53"/>
      <c r="Y70" s="96"/>
      <c r="Z70" s="95"/>
      <c r="AA70" s="24"/>
      <c r="AB70" s="27"/>
      <c r="AC70" s="56"/>
      <c r="AD70" s="96"/>
      <c r="AE70" s="95"/>
      <c r="AF70" s="24"/>
      <c r="AG70" s="98"/>
      <c r="AH70" s="99"/>
    </row>
    <row r="71" spans="1:34" s="28" customFormat="1" ht="38.25">
      <c r="A71" s="122" t="s">
        <v>6</v>
      </c>
      <c r="B71" s="182"/>
      <c r="C71" s="201" t="s">
        <v>288</v>
      </c>
      <c r="D71" s="229" t="str">
        <f>D69</f>
        <v>12 месяцев</v>
      </c>
      <c r="E71" s="230" t="str">
        <f>E70</f>
        <v>износ более 60%</v>
      </c>
      <c r="F71" s="214"/>
      <c r="G71" s="25"/>
      <c r="H71" s="25"/>
      <c r="I71" s="93"/>
      <c r="J71" s="94"/>
      <c r="K71" s="95"/>
      <c r="L71" s="24"/>
      <c r="M71" s="25"/>
      <c r="N71" s="53"/>
      <c r="O71" s="96"/>
      <c r="P71" s="95"/>
      <c r="Q71" s="24"/>
      <c r="R71" s="25"/>
      <c r="S71" s="97"/>
      <c r="T71" s="96"/>
      <c r="U71" s="95"/>
      <c r="V71" s="24"/>
      <c r="W71" s="25"/>
      <c r="X71" s="53"/>
      <c r="Y71" s="96"/>
      <c r="Z71" s="95"/>
      <c r="AA71" s="24"/>
      <c r="AB71" s="27"/>
      <c r="AC71" s="56"/>
      <c r="AD71" s="96"/>
      <c r="AE71" s="95"/>
      <c r="AF71" s="24"/>
      <c r="AG71" s="98"/>
      <c r="AH71" s="99"/>
    </row>
    <row r="72" spans="1:34" s="28" customFormat="1" ht="38.25">
      <c r="A72" s="122" t="s">
        <v>21</v>
      </c>
      <c r="B72" s="182"/>
      <c r="C72" s="201" t="s">
        <v>288</v>
      </c>
      <c r="D72" s="229" t="str">
        <f>D70</f>
        <v>12 месяцев</v>
      </c>
      <c r="E72" s="230" t="str">
        <f>E70</f>
        <v>износ более 60%</v>
      </c>
      <c r="F72" s="214"/>
      <c r="G72" s="25"/>
      <c r="H72" s="25"/>
      <c r="I72" s="93"/>
      <c r="J72" s="94"/>
      <c r="K72" s="95"/>
      <c r="L72" s="24"/>
      <c r="M72" s="25"/>
      <c r="N72" s="53"/>
      <c r="O72" s="96"/>
      <c r="P72" s="95"/>
      <c r="Q72" s="24"/>
      <c r="R72" s="25"/>
      <c r="S72" s="97"/>
      <c r="T72" s="96"/>
      <c r="U72" s="95"/>
      <c r="V72" s="24"/>
      <c r="W72" s="25"/>
      <c r="X72" s="53"/>
      <c r="Y72" s="96"/>
      <c r="Z72" s="95"/>
      <c r="AA72" s="24"/>
      <c r="AB72" s="27"/>
      <c r="AC72" s="56"/>
      <c r="AD72" s="96"/>
      <c r="AE72" s="95"/>
      <c r="AF72" s="24"/>
      <c r="AG72" s="98"/>
      <c r="AH72" s="99"/>
    </row>
    <row r="73" spans="1:34" s="28" customFormat="1" ht="38.25">
      <c r="A73" s="122" t="s">
        <v>27</v>
      </c>
      <c r="B73" s="182"/>
      <c r="C73" s="201" t="s">
        <v>288</v>
      </c>
      <c r="D73" s="229" t="str">
        <f aca="true" t="shared" si="0" ref="D73:E75">D72</f>
        <v>12 месяцев</v>
      </c>
      <c r="E73" s="230" t="str">
        <f t="shared" si="0"/>
        <v>износ более 60%</v>
      </c>
      <c r="F73" s="214"/>
      <c r="G73" s="25"/>
      <c r="H73" s="25"/>
      <c r="I73" s="93"/>
      <c r="J73" s="94"/>
      <c r="K73" s="95"/>
      <c r="L73" s="24"/>
      <c r="M73" s="25"/>
      <c r="N73" s="53"/>
      <c r="O73" s="96"/>
      <c r="P73" s="95"/>
      <c r="Q73" s="24"/>
      <c r="R73" s="25"/>
      <c r="S73" s="97"/>
      <c r="T73" s="96"/>
      <c r="U73" s="95"/>
      <c r="V73" s="24"/>
      <c r="W73" s="25"/>
      <c r="X73" s="53"/>
      <c r="Y73" s="96"/>
      <c r="Z73" s="95"/>
      <c r="AA73" s="24"/>
      <c r="AB73" s="27"/>
      <c r="AC73" s="56"/>
      <c r="AD73" s="96"/>
      <c r="AE73" s="95"/>
      <c r="AF73" s="24"/>
      <c r="AG73" s="98"/>
      <c r="AH73" s="99"/>
    </row>
    <row r="74" spans="1:34" s="28" customFormat="1" ht="38.25">
      <c r="A74" s="136" t="s">
        <v>22</v>
      </c>
      <c r="B74" s="182"/>
      <c r="C74" s="201" t="s">
        <v>288</v>
      </c>
      <c r="D74" s="229" t="str">
        <f t="shared" si="0"/>
        <v>12 месяцев</v>
      </c>
      <c r="E74" s="230" t="str">
        <f t="shared" si="0"/>
        <v>износ более 60%</v>
      </c>
      <c r="F74" s="214"/>
      <c r="G74" s="25"/>
      <c r="H74" s="25"/>
      <c r="I74" s="93"/>
      <c r="J74" s="94"/>
      <c r="K74" s="95"/>
      <c r="L74" s="24"/>
      <c r="M74" s="25"/>
      <c r="N74" s="53"/>
      <c r="O74" s="96"/>
      <c r="P74" s="95"/>
      <c r="Q74" s="24"/>
      <c r="R74" s="25"/>
      <c r="S74" s="97"/>
      <c r="T74" s="96"/>
      <c r="U74" s="95"/>
      <c r="V74" s="24"/>
      <c r="W74" s="25"/>
      <c r="X74" s="53"/>
      <c r="Y74" s="96"/>
      <c r="Z74" s="95"/>
      <c r="AA74" s="24"/>
      <c r="AB74" s="27"/>
      <c r="AC74" s="56"/>
      <c r="AD74" s="96"/>
      <c r="AE74" s="95"/>
      <c r="AF74" s="24"/>
      <c r="AG74" s="98"/>
      <c r="AH74" s="99"/>
    </row>
    <row r="75" spans="1:34" s="28" customFormat="1" ht="39" thickBot="1">
      <c r="A75" s="59" t="s">
        <v>29</v>
      </c>
      <c r="B75" s="124" t="str">
        <f>B68</f>
        <v>1 раз в 5 лет</v>
      </c>
      <c r="C75" s="201" t="s">
        <v>288</v>
      </c>
      <c r="D75" s="229" t="str">
        <f t="shared" si="0"/>
        <v>12 месяцев</v>
      </c>
      <c r="E75" s="230" t="str">
        <f t="shared" si="0"/>
        <v>износ более 60%</v>
      </c>
      <c r="F75" s="214"/>
      <c r="G75" s="25"/>
      <c r="H75" s="25"/>
      <c r="I75" s="93"/>
      <c r="J75" s="94"/>
      <c r="K75" s="95"/>
      <c r="L75" s="24"/>
      <c r="M75" s="25"/>
      <c r="N75" s="53"/>
      <c r="O75" s="96"/>
      <c r="P75" s="95"/>
      <c r="Q75" s="24"/>
      <c r="R75" s="25"/>
      <c r="S75" s="97"/>
      <c r="T75" s="96"/>
      <c r="U75" s="95"/>
      <c r="V75" s="24"/>
      <c r="W75" s="25"/>
      <c r="X75" s="53"/>
      <c r="Y75" s="96"/>
      <c r="Z75" s="95"/>
      <c r="AA75" s="24"/>
      <c r="AB75" s="27"/>
      <c r="AC75" s="56"/>
      <c r="AD75" s="96"/>
      <c r="AE75" s="95"/>
      <c r="AF75" s="24"/>
      <c r="AG75" s="98"/>
      <c r="AH75" s="99"/>
    </row>
    <row r="76" spans="1:34" s="28" customFormat="1" ht="12.75">
      <c r="A76" s="58"/>
      <c r="B76" s="124"/>
      <c r="C76" s="201"/>
      <c r="D76" s="229"/>
      <c r="E76" s="230"/>
      <c r="F76" s="214"/>
      <c r="G76" s="25"/>
      <c r="H76" s="25"/>
      <c r="I76" s="93"/>
      <c r="J76" s="94"/>
      <c r="K76" s="95"/>
      <c r="L76" s="24"/>
      <c r="M76" s="25"/>
      <c r="N76" s="53"/>
      <c r="O76" s="96"/>
      <c r="P76" s="95"/>
      <c r="Q76" s="24"/>
      <c r="R76" s="25"/>
      <c r="S76" s="97"/>
      <c r="T76" s="96"/>
      <c r="U76" s="95"/>
      <c r="V76" s="24"/>
      <c r="W76" s="25"/>
      <c r="X76" s="53"/>
      <c r="Y76" s="96"/>
      <c r="Z76" s="95"/>
      <c r="AA76" s="24"/>
      <c r="AB76" s="27"/>
      <c r="AC76" s="56"/>
      <c r="AD76" s="96"/>
      <c r="AE76" s="95"/>
      <c r="AF76" s="24"/>
      <c r="AG76" s="98"/>
      <c r="AH76" s="99"/>
    </row>
    <row r="77" spans="1:34" s="28" customFormat="1" ht="38.25">
      <c r="A77" s="147" t="s">
        <v>101</v>
      </c>
      <c r="B77" s="148" t="str">
        <f>B67</f>
        <v>1 раз в год до 15.10.</v>
      </c>
      <c r="C77" s="201" t="s">
        <v>289</v>
      </c>
      <c r="D77" s="229" t="str">
        <f>D75</f>
        <v>12 месяцев</v>
      </c>
      <c r="E77" s="230" t="s">
        <v>344</v>
      </c>
      <c r="F77" s="214"/>
      <c r="G77" s="25"/>
      <c r="H77" s="25"/>
      <c r="I77" s="93"/>
      <c r="J77" s="94"/>
      <c r="K77" s="95"/>
      <c r="L77" s="24"/>
      <c r="M77" s="25"/>
      <c r="N77" s="53"/>
      <c r="O77" s="96"/>
      <c r="P77" s="95"/>
      <c r="Q77" s="24"/>
      <c r="R77" s="25"/>
      <c r="S77" s="97"/>
      <c r="T77" s="96"/>
      <c r="U77" s="95"/>
      <c r="V77" s="24"/>
      <c r="W77" s="25"/>
      <c r="X77" s="53"/>
      <c r="Y77" s="96"/>
      <c r="Z77" s="95"/>
      <c r="AA77" s="24"/>
      <c r="AB77" s="27"/>
      <c r="AC77" s="56"/>
      <c r="AD77" s="96"/>
      <c r="AE77" s="95"/>
      <c r="AF77" s="24"/>
      <c r="AG77" s="98"/>
      <c r="AH77" s="99"/>
    </row>
    <row r="78" spans="1:34" s="28" customFormat="1" ht="12.75">
      <c r="A78" s="165" t="s">
        <v>7</v>
      </c>
      <c r="B78" s="141"/>
      <c r="C78" s="201"/>
      <c r="D78" s="229"/>
      <c r="E78" s="230"/>
      <c r="F78" s="214"/>
      <c r="G78" s="25"/>
      <c r="H78" s="25"/>
      <c r="I78" s="93"/>
      <c r="J78" s="94"/>
      <c r="K78" s="95"/>
      <c r="L78" s="24"/>
      <c r="M78" s="25"/>
      <c r="N78" s="53"/>
      <c r="O78" s="96"/>
      <c r="P78" s="95"/>
      <c r="Q78" s="24"/>
      <c r="R78" s="25"/>
      <c r="S78" s="97"/>
      <c r="T78" s="96"/>
      <c r="U78" s="95"/>
      <c r="V78" s="24"/>
      <c r="W78" s="25"/>
      <c r="X78" s="53"/>
      <c r="Y78" s="96"/>
      <c r="Z78" s="95"/>
      <c r="AA78" s="24"/>
      <c r="AB78" s="27"/>
      <c r="AC78" s="56"/>
      <c r="AD78" s="96"/>
      <c r="AE78" s="95"/>
      <c r="AF78" s="24"/>
      <c r="AG78" s="98"/>
      <c r="AH78" s="99"/>
    </row>
    <row r="79" spans="1:34" s="28" customFormat="1" ht="38.25">
      <c r="A79" s="122" t="s">
        <v>255</v>
      </c>
      <c r="B79" s="57" t="s">
        <v>251</v>
      </c>
      <c r="C79" s="201" t="s">
        <v>288</v>
      </c>
      <c r="D79" s="229" t="str">
        <f>D77</f>
        <v>12 месяцев</v>
      </c>
      <c r="E79" s="230" t="s">
        <v>276</v>
      </c>
      <c r="F79" s="214"/>
      <c r="G79" s="25"/>
      <c r="H79" s="25"/>
      <c r="I79" s="93"/>
      <c r="J79" s="94"/>
      <c r="K79" s="95"/>
      <c r="L79" s="24"/>
      <c r="M79" s="25"/>
      <c r="N79" s="53"/>
      <c r="O79" s="96"/>
      <c r="P79" s="95"/>
      <c r="Q79" s="24"/>
      <c r="R79" s="25"/>
      <c r="S79" s="97"/>
      <c r="T79" s="96"/>
      <c r="U79" s="95"/>
      <c r="V79" s="24"/>
      <c r="W79" s="25"/>
      <c r="X79" s="53"/>
      <c r="Y79" s="96"/>
      <c r="Z79" s="95"/>
      <c r="AA79" s="24"/>
      <c r="AB79" s="27"/>
      <c r="AC79" s="56"/>
      <c r="AD79" s="96"/>
      <c r="AE79" s="95"/>
      <c r="AF79" s="24"/>
      <c r="AG79" s="98"/>
      <c r="AH79" s="99"/>
    </row>
    <row r="80" spans="1:34" s="28" customFormat="1" ht="38.25">
      <c r="A80" s="136" t="s">
        <v>8</v>
      </c>
      <c r="B80" s="130" t="str">
        <f>B75</f>
        <v>1 раз в 5 лет</v>
      </c>
      <c r="C80" s="201" t="s">
        <v>288</v>
      </c>
      <c r="D80" s="229" t="str">
        <f>D79</f>
        <v>12 месяцев</v>
      </c>
      <c r="E80" s="230" t="s">
        <v>345</v>
      </c>
      <c r="F80" s="214"/>
      <c r="G80" s="25"/>
      <c r="H80" s="25"/>
      <c r="I80" s="93"/>
      <c r="J80" s="94"/>
      <c r="K80" s="95"/>
      <c r="L80" s="24"/>
      <c r="M80" s="25"/>
      <c r="N80" s="53"/>
      <c r="O80" s="96"/>
      <c r="P80" s="95"/>
      <c r="Q80" s="24"/>
      <c r="R80" s="25"/>
      <c r="S80" s="97"/>
      <c r="T80" s="96"/>
      <c r="U80" s="95"/>
      <c r="V80" s="24"/>
      <c r="W80" s="25"/>
      <c r="X80" s="53"/>
      <c r="Y80" s="96"/>
      <c r="Z80" s="95"/>
      <c r="AA80" s="24"/>
      <c r="AB80" s="27"/>
      <c r="AC80" s="56"/>
      <c r="AD80" s="96"/>
      <c r="AE80" s="95"/>
      <c r="AF80" s="24"/>
      <c r="AG80" s="98"/>
      <c r="AH80" s="99"/>
    </row>
    <row r="81" spans="1:34" s="28" customFormat="1" ht="38.25">
      <c r="A81" s="136" t="s">
        <v>15</v>
      </c>
      <c r="B81" s="130" t="str">
        <f>B67</f>
        <v>1 раз в год до 15.10.</v>
      </c>
      <c r="C81" s="201" t="s">
        <v>288</v>
      </c>
      <c r="D81" s="229" t="str">
        <f>D79</f>
        <v>12 месяцев</v>
      </c>
      <c r="E81" s="230" t="str">
        <f>E80</f>
        <v>нзнос более 60%</v>
      </c>
      <c r="F81" s="214"/>
      <c r="G81" s="25"/>
      <c r="H81" s="25"/>
      <c r="I81" s="93"/>
      <c r="J81" s="94"/>
      <c r="K81" s="95"/>
      <c r="L81" s="24"/>
      <c r="M81" s="25"/>
      <c r="N81" s="53"/>
      <c r="O81" s="96"/>
      <c r="P81" s="95"/>
      <c r="Q81" s="24"/>
      <c r="R81" s="25"/>
      <c r="S81" s="97"/>
      <c r="T81" s="96"/>
      <c r="U81" s="95"/>
      <c r="V81" s="24"/>
      <c r="W81" s="25"/>
      <c r="X81" s="53"/>
      <c r="Y81" s="96"/>
      <c r="Z81" s="95"/>
      <c r="AA81" s="24"/>
      <c r="AB81" s="27"/>
      <c r="AC81" s="56"/>
      <c r="AD81" s="96"/>
      <c r="AE81" s="95"/>
      <c r="AF81" s="24"/>
      <c r="AG81" s="98"/>
      <c r="AH81" s="99"/>
    </row>
    <row r="82" spans="1:34" s="28" customFormat="1" ht="38.25">
      <c r="A82" s="136" t="s">
        <v>103</v>
      </c>
      <c r="B82" s="130" t="str">
        <f>B67</f>
        <v>1 раз в год до 15.10.</v>
      </c>
      <c r="C82" s="201" t="s">
        <v>288</v>
      </c>
      <c r="D82" s="229" t="str">
        <f>D80</f>
        <v>12 месяцев</v>
      </c>
      <c r="E82" s="230" t="str">
        <f>E80</f>
        <v>нзнос более 60%</v>
      </c>
      <c r="F82" s="214"/>
      <c r="G82" s="25"/>
      <c r="H82" s="25"/>
      <c r="I82" s="93"/>
      <c r="J82" s="94"/>
      <c r="K82" s="95"/>
      <c r="L82" s="24"/>
      <c r="M82" s="25"/>
      <c r="N82" s="53"/>
      <c r="O82" s="96"/>
      <c r="P82" s="95"/>
      <c r="Q82" s="24"/>
      <c r="R82" s="25"/>
      <c r="S82" s="97"/>
      <c r="T82" s="96"/>
      <c r="U82" s="95"/>
      <c r="V82" s="24"/>
      <c r="W82" s="25"/>
      <c r="X82" s="53"/>
      <c r="Y82" s="96"/>
      <c r="Z82" s="95"/>
      <c r="AA82" s="24"/>
      <c r="AB82" s="27"/>
      <c r="AC82" s="56"/>
      <c r="AD82" s="96"/>
      <c r="AE82" s="95"/>
      <c r="AF82" s="24"/>
      <c r="AG82" s="98"/>
      <c r="AH82" s="99"/>
    </row>
    <row r="83" spans="1:34" s="28" customFormat="1" ht="38.25">
      <c r="A83" s="122" t="s">
        <v>28</v>
      </c>
      <c r="B83" s="57" t="str">
        <f>B75</f>
        <v>1 раз в 5 лет</v>
      </c>
      <c r="C83" s="201" t="s">
        <v>288</v>
      </c>
      <c r="D83" s="229" t="str">
        <f>D82</f>
        <v>12 месяцев</v>
      </c>
      <c r="E83" s="230" t="s">
        <v>346</v>
      </c>
      <c r="F83" s="214"/>
      <c r="G83" s="25"/>
      <c r="H83" s="25"/>
      <c r="I83" s="93"/>
      <c r="J83" s="94"/>
      <c r="K83" s="95"/>
      <c r="L83" s="24"/>
      <c r="M83" s="25"/>
      <c r="N83" s="53"/>
      <c r="O83" s="96"/>
      <c r="P83" s="95"/>
      <c r="Q83" s="24"/>
      <c r="R83" s="25"/>
      <c r="S83" s="97"/>
      <c r="T83" s="96"/>
      <c r="U83" s="95"/>
      <c r="V83" s="24"/>
      <c r="W83" s="25"/>
      <c r="X83" s="53"/>
      <c r="Y83" s="96"/>
      <c r="Z83" s="95"/>
      <c r="AA83" s="24"/>
      <c r="AB83" s="27"/>
      <c r="AC83" s="56"/>
      <c r="AD83" s="96"/>
      <c r="AE83" s="95"/>
      <c r="AF83" s="24"/>
      <c r="AG83" s="98"/>
      <c r="AH83" s="99"/>
    </row>
    <row r="84" spans="1:34" s="28" customFormat="1" ht="25.5">
      <c r="A84" s="136" t="s">
        <v>165</v>
      </c>
      <c r="B84" s="130" t="str">
        <f>B67</f>
        <v>1 раз в год до 15.10.</v>
      </c>
      <c r="C84" s="201" t="s">
        <v>290</v>
      </c>
      <c r="D84" s="238" t="s">
        <v>347</v>
      </c>
      <c r="E84" s="230" t="s">
        <v>348</v>
      </c>
      <c r="F84" s="214"/>
      <c r="G84" s="25"/>
      <c r="H84" s="25"/>
      <c r="I84" s="93"/>
      <c r="J84" s="94"/>
      <c r="K84" s="95"/>
      <c r="L84" s="24"/>
      <c r="M84" s="25"/>
      <c r="N84" s="53"/>
      <c r="O84" s="96"/>
      <c r="P84" s="95"/>
      <c r="Q84" s="24"/>
      <c r="R84" s="25"/>
      <c r="S84" s="97"/>
      <c r="T84" s="96"/>
      <c r="U84" s="95"/>
      <c r="V84" s="24"/>
      <c r="W84" s="25"/>
      <c r="X84" s="53"/>
      <c r="Y84" s="96"/>
      <c r="Z84" s="95"/>
      <c r="AA84" s="24"/>
      <c r="AB84" s="27"/>
      <c r="AC84" s="56"/>
      <c r="AD84" s="96"/>
      <c r="AE84" s="95"/>
      <c r="AF84" s="24"/>
      <c r="AG84" s="98"/>
      <c r="AH84" s="99"/>
    </row>
    <row r="85" spans="1:34" s="28" customFormat="1" ht="12.75">
      <c r="A85" s="164" t="s">
        <v>349</v>
      </c>
      <c r="B85" s="121"/>
      <c r="C85" s="201"/>
      <c r="D85" s="229"/>
      <c r="E85" s="230"/>
      <c r="F85" s="214"/>
      <c r="G85" s="25"/>
      <c r="H85" s="25"/>
      <c r="I85" s="93"/>
      <c r="J85" s="94"/>
      <c r="K85" s="95"/>
      <c r="L85" s="24"/>
      <c r="M85" s="25"/>
      <c r="N85" s="53"/>
      <c r="O85" s="96"/>
      <c r="P85" s="95"/>
      <c r="Q85" s="24"/>
      <c r="R85" s="25"/>
      <c r="S85" s="97"/>
      <c r="T85" s="96"/>
      <c r="U85" s="95"/>
      <c r="V85" s="24"/>
      <c r="W85" s="25"/>
      <c r="X85" s="53"/>
      <c r="Y85" s="96"/>
      <c r="Z85" s="95"/>
      <c r="AA85" s="24"/>
      <c r="AB85" s="27"/>
      <c r="AC85" s="56"/>
      <c r="AD85" s="96"/>
      <c r="AE85" s="95"/>
      <c r="AF85" s="24"/>
      <c r="AG85" s="98"/>
      <c r="AH85" s="99"/>
    </row>
    <row r="86" spans="1:34" s="28" customFormat="1" ht="38.25">
      <c r="A86" s="136" t="s">
        <v>146</v>
      </c>
      <c r="B86" s="130" t="str">
        <f>B82</f>
        <v>1 раз в год до 15.10.</v>
      </c>
      <c r="C86" s="201" t="s">
        <v>288</v>
      </c>
      <c r="D86" s="229" t="str">
        <f>D83</f>
        <v>12 месяцев</v>
      </c>
      <c r="E86" s="230" t="str">
        <f>E83</f>
        <v>наличие дефектов</v>
      </c>
      <c r="F86" s="214"/>
      <c r="G86" s="25"/>
      <c r="H86" s="25"/>
      <c r="I86" s="93"/>
      <c r="J86" s="94"/>
      <c r="K86" s="95"/>
      <c r="L86" s="24"/>
      <c r="M86" s="25"/>
      <c r="N86" s="53"/>
      <c r="O86" s="96"/>
      <c r="P86" s="95"/>
      <c r="Q86" s="24"/>
      <c r="R86" s="25"/>
      <c r="S86" s="97"/>
      <c r="T86" s="96"/>
      <c r="U86" s="95"/>
      <c r="V86" s="24"/>
      <c r="W86" s="25"/>
      <c r="X86" s="53"/>
      <c r="Y86" s="96"/>
      <c r="Z86" s="95"/>
      <c r="AA86" s="24"/>
      <c r="AB86" s="27"/>
      <c r="AC86" s="56"/>
      <c r="AD86" s="96"/>
      <c r="AE86" s="95"/>
      <c r="AF86" s="24"/>
      <c r="AG86" s="98"/>
      <c r="AH86" s="99"/>
    </row>
    <row r="87" spans="1:34" s="28" customFormat="1" ht="38.25">
      <c r="A87" s="136" t="s">
        <v>329</v>
      </c>
      <c r="B87" s="130" t="str">
        <f>B86</f>
        <v>1 раз в год до 15.10.</v>
      </c>
      <c r="C87" s="201" t="s">
        <v>288</v>
      </c>
      <c r="D87" s="229" t="str">
        <f>D86</f>
        <v>12 месяцев</v>
      </c>
      <c r="E87" s="238" t="str">
        <f>E86</f>
        <v>наличие дефектов</v>
      </c>
      <c r="F87" s="214"/>
      <c r="G87" s="25"/>
      <c r="H87" s="25"/>
      <c r="I87" s="93"/>
      <c r="J87" s="94"/>
      <c r="K87" s="95"/>
      <c r="L87" s="24"/>
      <c r="M87" s="25"/>
      <c r="N87" s="53"/>
      <c r="O87" s="96"/>
      <c r="P87" s="95"/>
      <c r="Q87" s="24"/>
      <c r="R87" s="25"/>
      <c r="S87" s="97"/>
      <c r="T87" s="96"/>
      <c r="U87" s="95"/>
      <c r="V87" s="24"/>
      <c r="W87" s="25"/>
      <c r="X87" s="53"/>
      <c r="Y87" s="96"/>
      <c r="Z87" s="95"/>
      <c r="AA87" s="24"/>
      <c r="AB87" s="27"/>
      <c r="AC87" s="56"/>
      <c r="AD87" s="96"/>
      <c r="AE87" s="95"/>
      <c r="AF87" s="24"/>
      <c r="AG87" s="98"/>
      <c r="AH87" s="99"/>
    </row>
    <row r="88" spans="1:34" s="28" customFormat="1" ht="38.25">
      <c r="A88" s="136" t="s">
        <v>9</v>
      </c>
      <c r="B88" s="130" t="str">
        <f>B87</f>
        <v>1 раз в год до 15.10.</v>
      </c>
      <c r="C88" s="201" t="s">
        <v>288</v>
      </c>
      <c r="D88" s="229" t="str">
        <f>D87</f>
        <v>12 месяцев</v>
      </c>
      <c r="E88" s="238" t="str">
        <f>E87</f>
        <v>наличие дефектов</v>
      </c>
      <c r="F88" s="214"/>
      <c r="G88" s="25"/>
      <c r="H88" s="25"/>
      <c r="I88" s="93"/>
      <c r="J88" s="94"/>
      <c r="K88" s="95"/>
      <c r="L88" s="24"/>
      <c r="M88" s="25"/>
      <c r="N88" s="53"/>
      <c r="O88" s="96"/>
      <c r="P88" s="95"/>
      <c r="Q88" s="24"/>
      <c r="R88" s="25"/>
      <c r="S88" s="97"/>
      <c r="T88" s="96"/>
      <c r="U88" s="95"/>
      <c r="V88" s="24"/>
      <c r="W88" s="25"/>
      <c r="X88" s="53"/>
      <c r="Y88" s="96"/>
      <c r="Z88" s="95"/>
      <c r="AA88" s="24"/>
      <c r="AB88" s="27"/>
      <c r="AC88" s="56"/>
      <c r="AD88" s="96"/>
      <c r="AE88" s="95"/>
      <c r="AF88" s="24"/>
      <c r="AG88" s="98"/>
      <c r="AH88" s="99"/>
    </row>
    <row r="89" spans="1:34" s="28" customFormat="1" ht="38.25">
      <c r="A89" s="136" t="s">
        <v>102</v>
      </c>
      <c r="B89" s="130"/>
      <c r="C89" s="201" t="s">
        <v>288</v>
      </c>
      <c r="D89" s="229" t="str">
        <f>D88</f>
        <v>12 месяцев</v>
      </c>
      <c r="E89" s="230" t="s">
        <v>330</v>
      </c>
      <c r="F89" s="214"/>
      <c r="G89" s="25"/>
      <c r="H89" s="25"/>
      <c r="I89" s="93"/>
      <c r="J89" s="94"/>
      <c r="K89" s="95"/>
      <c r="L89" s="24"/>
      <c r="M89" s="25"/>
      <c r="N89" s="53"/>
      <c r="O89" s="96"/>
      <c r="P89" s="95"/>
      <c r="Q89" s="24"/>
      <c r="R89" s="25"/>
      <c r="S89" s="97"/>
      <c r="T89" s="96"/>
      <c r="U89" s="95"/>
      <c r="V89" s="24"/>
      <c r="W89" s="25"/>
      <c r="X89" s="53"/>
      <c r="Y89" s="96"/>
      <c r="Z89" s="95"/>
      <c r="AA89" s="24"/>
      <c r="AB89" s="27"/>
      <c r="AC89" s="56"/>
      <c r="AD89" s="96"/>
      <c r="AE89" s="95"/>
      <c r="AF89" s="24"/>
      <c r="AG89" s="98"/>
      <c r="AH89" s="99"/>
    </row>
    <row r="90" spans="1:34" s="28" customFormat="1" ht="15.75" thickBot="1">
      <c r="A90" s="151" t="s">
        <v>10</v>
      </c>
      <c r="B90" s="145"/>
      <c r="C90" s="201"/>
      <c r="D90" s="229"/>
      <c r="E90" s="230"/>
      <c r="F90" s="214"/>
      <c r="G90" s="25"/>
      <c r="H90" s="25"/>
      <c r="I90" s="93"/>
      <c r="J90" s="94"/>
      <c r="K90" s="95"/>
      <c r="L90" s="24"/>
      <c r="M90" s="25"/>
      <c r="N90" s="53"/>
      <c r="O90" s="96"/>
      <c r="P90" s="95"/>
      <c r="Q90" s="24"/>
      <c r="R90" s="25"/>
      <c r="S90" s="97"/>
      <c r="T90" s="96"/>
      <c r="U90" s="95"/>
      <c r="V90" s="24"/>
      <c r="W90" s="25"/>
      <c r="X90" s="53"/>
      <c r="Y90" s="96"/>
      <c r="Z90" s="95"/>
      <c r="AA90" s="24"/>
      <c r="AB90" s="27"/>
      <c r="AC90" s="56"/>
      <c r="AD90" s="96"/>
      <c r="AE90" s="95"/>
      <c r="AF90" s="24"/>
      <c r="AG90" s="98"/>
      <c r="AH90" s="99"/>
    </row>
    <row r="91" spans="1:34" s="28" customFormat="1" ht="38.25">
      <c r="A91" s="38" t="s">
        <v>382</v>
      </c>
      <c r="B91" s="19" t="s">
        <v>248</v>
      </c>
      <c r="C91" s="201" t="s">
        <v>292</v>
      </c>
      <c r="D91" s="229" t="str">
        <f>D89</f>
        <v>12 месяцев</v>
      </c>
      <c r="E91" s="230" t="s">
        <v>350</v>
      </c>
      <c r="F91" s="214"/>
      <c r="G91" s="25"/>
      <c r="H91" s="25"/>
      <c r="I91" s="93"/>
      <c r="J91" s="94"/>
      <c r="K91" s="95"/>
      <c r="L91" s="24"/>
      <c r="M91" s="25"/>
      <c r="N91" s="53"/>
      <c r="O91" s="96"/>
      <c r="P91" s="95"/>
      <c r="Q91" s="24"/>
      <c r="R91" s="25"/>
      <c r="S91" s="97"/>
      <c r="T91" s="96"/>
      <c r="U91" s="95"/>
      <c r="V91" s="24"/>
      <c r="W91" s="25"/>
      <c r="X91" s="53"/>
      <c r="Y91" s="96"/>
      <c r="Z91" s="95"/>
      <c r="AA91" s="24"/>
      <c r="AB91" s="27"/>
      <c r="AC91" s="56"/>
      <c r="AD91" s="96"/>
      <c r="AE91" s="95"/>
      <c r="AF91" s="24"/>
      <c r="AG91" s="98"/>
      <c r="AH91" s="99"/>
    </row>
    <row r="92" spans="1:34" s="28" customFormat="1" ht="38.25">
      <c r="A92" s="122" t="s">
        <v>383</v>
      </c>
      <c r="B92" s="57" t="str">
        <f>B91</f>
        <v>до 31.12.</v>
      </c>
      <c r="C92" s="201" t="s">
        <v>292</v>
      </c>
      <c r="D92" s="229" t="str">
        <f>D91</f>
        <v>12 месяцев</v>
      </c>
      <c r="E92" s="230" t="str">
        <f>E91</f>
        <v>при отсутствии либо износе более 60%</v>
      </c>
      <c r="F92" s="214"/>
      <c r="G92" s="25"/>
      <c r="H92" s="25"/>
      <c r="I92" s="93"/>
      <c r="J92" s="94"/>
      <c r="K92" s="95"/>
      <c r="L92" s="24"/>
      <c r="M92" s="25"/>
      <c r="N92" s="53"/>
      <c r="O92" s="96"/>
      <c r="P92" s="95"/>
      <c r="Q92" s="24"/>
      <c r="R92" s="25"/>
      <c r="S92" s="97"/>
      <c r="T92" s="96"/>
      <c r="U92" s="95"/>
      <c r="V92" s="24"/>
      <c r="W92" s="25"/>
      <c r="X92" s="53"/>
      <c r="Y92" s="96"/>
      <c r="Z92" s="95"/>
      <c r="AA92" s="24"/>
      <c r="AB92" s="27"/>
      <c r="AC92" s="56"/>
      <c r="AD92" s="96"/>
      <c r="AE92" s="95"/>
      <c r="AF92" s="24"/>
      <c r="AG92" s="98"/>
      <c r="AH92" s="99"/>
    </row>
    <row r="93" spans="1:34" s="28" customFormat="1" ht="38.25">
      <c r="A93" s="122" t="s">
        <v>189</v>
      </c>
      <c r="B93" s="57" t="str">
        <f>B92</f>
        <v>до 31.12.</v>
      </c>
      <c r="C93" s="201" t="s">
        <v>292</v>
      </c>
      <c r="D93" s="229" t="str">
        <f>D92</f>
        <v>12 месяцев</v>
      </c>
      <c r="E93" s="230" t="str">
        <f>E92</f>
        <v>при отсутствии либо износе более 60%</v>
      </c>
      <c r="F93" s="214"/>
      <c r="G93" s="25"/>
      <c r="H93" s="25"/>
      <c r="I93" s="93"/>
      <c r="J93" s="94"/>
      <c r="K93" s="95"/>
      <c r="L93" s="24"/>
      <c r="M93" s="25"/>
      <c r="N93" s="53"/>
      <c r="O93" s="96"/>
      <c r="P93" s="95"/>
      <c r="Q93" s="24"/>
      <c r="R93" s="25"/>
      <c r="S93" s="97"/>
      <c r="T93" s="96"/>
      <c r="U93" s="95"/>
      <c r="V93" s="24"/>
      <c r="W93" s="25"/>
      <c r="X93" s="53"/>
      <c r="Y93" s="96"/>
      <c r="Z93" s="95"/>
      <c r="AA93" s="24"/>
      <c r="AB93" s="27"/>
      <c r="AC93" s="56"/>
      <c r="AD93" s="96"/>
      <c r="AE93" s="95"/>
      <c r="AF93" s="24"/>
      <c r="AG93" s="98"/>
      <c r="AH93" s="99"/>
    </row>
    <row r="94" spans="1:34" s="28" customFormat="1" ht="25.5">
      <c r="A94" s="122" t="s">
        <v>11</v>
      </c>
      <c r="B94" s="57" t="str">
        <f>B88</f>
        <v>1 раз в год до 15.10.</v>
      </c>
      <c r="C94" s="201" t="s">
        <v>293</v>
      </c>
      <c r="D94" s="229" t="str">
        <f>D93</f>
        <v>12 месяцев</v>
      </c>
      <c r="E94" s="230" t="s">
        <v>351</v>
      </c>
      <c r="F94" s="214"/>
      <c r="G94" s="25"/>
      <c r="H94" s="25"/>
      <c r="I94" s="93"/>
      <c r="J94" s="94"/>
      <c r="K94" s="95"/>
      <c r="L94" s="24"/>
      <c r="M94" s="25"/>
      <c r="N94" s="53"/>
      <c r="O94" s="96"/>
      <c r="P94" s="95"/>
      <c r="Q94" s="24"/>
      <c r="R94" s="25"/>
      <c r="S94" s="97"/>
      <c r="T94" s="96"/>
      <c r="U94" s="95"/>
      <c r="V94" s="24"/>
      <c r="W94" s="25"/>
      <c r="X94" s="53"/>
      <c r="Y94" s="96"/>
      <c r="Z94" s="95"/>
      <c r="AA94" s="24"/>
      <c r="AB94" s="27"/>
      <c r="AC94" s="56"/>
      <c r="AD94" s="96"/>
      <c r="AE94" s="95"/>
      <c r="AF94" s="24"/>
      <c r="AG94" s="98"/>
      <c r="AH94" s="99"/>
    </row>
    <row r="95" spans="1:34" s="28" customFormat="1" ht="38.25">
      <c r="A95" s="122" t="s">
        <v>12</v>
      </c>
      <c r="B95" s="57" t="str">
        <f>B94</f>
        <v>1 раз в год до 15.10.</v>
      </c>
      <c r="C95" s="201" t="s">
        <v>288</v>
      </c>
      <c r="D95" s="229" t="str">
        <f>D94</f>
        <v>12 месяцев</v>
      </c>
      <c r="E95" s="230" t="s">
        <v>352</v>
      </c>
      <c r="F95" s="214"/>
      <c r="G95" s="25"/>
      <c r="H95" s="25"/>
      <c r="I95" s="93"/>
      <c r="J95" s="94"/>
      <c r="K95" s="95"/>
      <c r="L95" s="24"/>
      <c r="M95" s="25"/>
      <c r="N95" s="53"/>
      <c r="O95" s="96"/>
      <c r="P95" s="95"/>
      <c r="Q95" s="24"/>
      <c r="R95" s="25"/>
      <c r="S95" s="97"/>
      <c r="T95" s="96"/>
      <c r="U95" s="95"/>
      <c r="V95" s="24"/>
      <c r="W95" s="25"/>
      <c r="X95" s="53"/>
      <c r="Y95" s="96"/>
      <c r="Z95" s="95"/>
      <c r="AA95" s="24"/>
      <c r="AB95" s="27"/>
      <c r="AC95" s="56"/>
      <c r="AD95" s="96"/>
      <c r="AE95" s="95"/>
      <c r="AF95" s="24"/>
      <c r="AG95" s="98"/>
      <c r="AH95" s="99"/>
    </row>
    <row r="96" spans="1:34" s="28" customFormat="1" ht="38.25">
      <c r="A96" s="136" t="s">
        <v>74</v>
      </c>
      <c r="B96" s="57" t="str">
        <f>B93</f>
        <v>до 31.12.</v>
      </c>
      <c r="C96" s="201" t="s">
        <v>288</v>
      </c>
      <c r="D96" s="229" t="str">
        <f>D95</f>
        <v>12 месяцев</v>
      </c>
      <c r="E96" s="230" t="s">
        <v>343</v>
      </c>
      <c r="F96" s="214"/>
      <c r="G96" s="25"/>
      <c r="H96" s="25"/>
      <c r="I96" s="93"/>
      <c r="J96" s="94"/>
      <c r="K96" s="95"/>
      <c r="L96" s="24"/>
      <c r="M96" s="25"/>
      <c r="N96" s="53"/>
      <c r="O96" s="96"/>
      <c r="P96" s="95"/>
      <c r="Q96" s="24"/>
      <c r="R96" s="25"/>
      <c r="S96" s="97"/>
      <c r="T96" s="96"/>
      <c r="U96" s="95"/>
      <c r="V96" s="24"/>
      <c r="W96" s="25"/>
      <c r="X96" s="53"/>
      <c r="Y96" s="96"/>
      <c r="Z96" s="95"/>
      <c r="AA96" s="24"/>
      <c r="AB96" s="27"/>
      <c r="AC96" s="56"/>
      <c r="AD96" s="96"/>
      <c r="AE96" s="95"/>
      <c r="AF96" s="24"/>
      <c r="AG96" s="98"/>
      <c r="AH96" s="99"/>
    </row>
    <row r="97" spans="1:34" s="28" customFormat="1" ht="39" thickBot="1">
      <c r="A97" s="207" t="s">
        <v>294</v>
      </c>
      <c r="B97" s="57" t="str">
        <f>B106</f>
        <v>по мере необходимости</v>
      </c>
      <c r="C97" s="201" t="s">
        <v>288</v>
      </c>
      <c r="D97" s="231" t="str">
        <f>D96</f>
        <v>12 месяцев</v>
      </c>
      <c r="E97" s="232" t="str">
        <f>E96</f>
        <v>износ более 60%</v>
      </c>
      <c r="F97" s="215"/>
      <c r="G97" s="25"/>
      <c r="H97" s="25"/>
      <c r="I97" s="93"/>
      <c r="J97" s="94"/>
      <c r="K97" s="95"/>
      <c r="L97" s="24"/>
      <c r="M97" s="25"/>
      <c r="N97" s="53"/>
      <c r="O97" s="96"/>
      <c r="P97" s="95"/>
      <c r="Q97" s="24"/>
      <c r="R97" s="25"/>
      <c r="S97" s="97"/>
      <c r="T97" s="96"/>
      <c r="U97" s="95"/>
      <c r="V97" s="24"/>
      <c r="W97" s="25"/>
      <c r="X97" s="53"/>
      <c r="Y97" s="96"/>
      <c r="Z97" s="95"/>
      <c r="AA97" s="24"/>
      <c r="AB97" s="27"/>
      <c r="AC97" s="56"/>
      <c r="AD97" s="96"/>
      <c r="AE97" s="95"/>
      <c r="AF97" s="24"/>
      <c r="AG97" s="98"/>
      <c r="AH97" s="99"/>
    </row>
    <row r="98" spans="1:34" s="1" customFormat="1" ht="39" thickBot="1">
      <c r="A98" s="152" t="s">
        <v>74</v>
      </c>
      <c r="B98" s="19" t="str">
        <f>B97</f>
        <v>по мере необходимости</v>
      </c>
      <c r="C98" s="201" t="s">
        <v>288</v>
      </c>
      <c r="D98" s="159" t="str">
        <f>D97</f>
        <v>12 месяцев</v>
      </c>
      <c r="E98" s="158" t="str">
        <f>E97</f>
        <v>износ более 60%</v>
      </c>
      <c r="F98" s="213"/>
      <c r="G98" s="42"/>
      <c r="H98" s="42"/>
      <c r="I98" s="103"/>
      <c r="J98" s="74"/>
      <c r="K98" s="39"/>
      <c r="L98" s="39"/>
      <c r="M98" s="42"/>
      <c r="N98" s="54"/>
      <c r="O98" s="41"/>
      <c r="P98" s="39"/>
      <c r="Q98" s="43"/>
      <c r="R98" s="39"/>
      <c r="S98" s="44"/>
      <c r="T98" s="41"/>
      <c r="U98" s="39"/>
      <c r="V98" s="39"/>
      <c r="W98" s="42"/>
      <c r="X98" s="46"/>
      <c r="Y98" s="41"/>
      <c r="Z98" s="39"/>
      <c r="AA98" s="39"/>
      <c r="AB98" s="45"/>
      <c r="AC98" s="47"/>
      <c r="AD98" s="41"/>
      <c r="AE98" s="39"/>
      <c r="AF98" s="43"/>
      <c r="AG98" s="39"/>
      <c r="AH98" s="46"/>
    </row>
    <row r="99" spans="1:34" s="1" customFormat="1" ht="12" customHeight="1">
      <c r="A99" s="188" t="s">
        <v>26</v>
      </c>
      <c r="B99" s="19"/>
      <c r="C99" s="260" t="s">
        <v>295</v>
      </c>
      <c r="D99" s="261" t="s">
        <v>331</v>
      </c>
      <c r="E99" s="240" t="s">
        <v>354</v>
      </c>
      <c r="F99" s="242"/>
      <c r="G99" s="42"/>
      <c r="H99" s="42"/>
      <c r="I99" s="103"/>
      <c r="J99" s="74"/>
      <c r="K99" s="39"/>
      <c r="L99" s="39"/>
      <c r="M99" s="42"/>
      <c r="N99" s="54"/>
      <c r="O99" s="41"/>
      <c r="P99" s="39"/>
      <c r="Q99" s="43"/>
      <c r="R99" s="39"/>
      <c r="S99" s="44"/>
      <c r="T99" s="41"/>
      <c r="U99" s="39"/>
      <c r="V99" s="39"/>
      <c r="W99" s="42"/>
      <c r="X99" s="46"/>
      <c r="Y99" s="41"/>
      <c r="Z99" s="39"/>
      <c r="AA99" s="39"/>
      <c r="AB99" s="45"/>
      <c r="AC99" s="47"/>
      <c r="AD99" s="41"/>
      <c r="AE99" s="39"/>
      <c r="AF99" s="43"/>
      <c r="AG99" s="39"/>
      <c r="AH99" s="46"/>
    </row>
    <row r="100" spans="1:34" s="88" customFormat="1" ht="24" customHeight="1">
      <c r="A100" s="136" t="s">
        <v>353</v>
      </c>
      <c r="B100" s="130" t="s">
        <v>257</v>
      </c>
      <c r="C100" s="260"/>
      <c r="D100" s="262"/>
      <c r="E100" s="241"/>
      <c r="F100" s="243"/>
      <c r="G100" s="79"/>
      <c r="H100" s="79"/>
      <c r="I100" s="104"/>
      <c r="J100" s="77"/>
      <c r="K100" s="79"/>
      <c r="L100" s="78"/>
      <c r="M100" s="79"/>
      <c r="N100" s="80"/>
      <c r="O100" s="81"/>
      <c r="P100" s="79"/>
      <c r="Q100" s="82"/>
      <c r="R100" s="78"/>
      <c r="S100" s="83"/>
      <c r="T100" s="84"/>
      <c r="U100" s="79"/>
      <c r="V100" s="82"/>
      <c r="W100" s="79"/>
      <c r="X100" s="85"/>
      <c r="Y100" s="81"/>
      <c r="Z100" s="78"/>
      <c r="AA100" s="78"/>
      <c r="AB100" s="86"/>
      <c r="AC100" s="85"/>
      <c r="AD100" s="81"/>
      <c r="AE100" s="78"/>
      <c r="AF100" s="82"/>
      <c r="AG100" s="78"/>
      <c r="AH100" s="87"/>
    </row>
    <row r="101" spans="1:34" ht="12" customHeight="1">
      <c r="A101" s="258" t="s">
        <v>16</v>
      </c>
      <c r="B101" s="130" t="s">
        <v>257</v>
      </c>
      <c r="C101" s="260" t="s">
        <v>295</v>
      </c>
      <c r="D101" s="261" t="str">
        <f>D98</f>
        <v>12 месяцев</v>
      </c>
      <c r="E101" s="240" t="s">
        <v>276</v>
      </c>
      <c r="F101" s="212"/>
      <c r="G101" s="10"/>
      <c r="H101" s="10"/>
      <c r="I101" s="13"/>
      <c r="J101" s="20"/>
      <c r="K101" s="10"/>
      <c r="L101" s="5"/>
      <c r="M101" s="10"/>
      <c r="N101" s="14"/>
      <c r="O101" s="4"/>
      <c r="P101" s="10"/>
      <c r="Q101" s="11"/>
      <c r="R101" s="5"/>
      <c r="S101" s="31"/>
      <c r="T101" s="9"/>
      <c r="U101" s="10"/>
      <c r="V101" s="11"/>
      <c r="W101" s="10"/>
      <c r="X101" s="17"/>
      <c r="Y101" s="4"/>
      <c r="Z101" s="5"/>
      <c r="AA101" s="5"/>
      <c r="AB101" s="16"/>
      <c r="AC101" s="17"/>
      <c r="AD101" s="4"/>
      <c r="AE101" s="5"/>
      <c r="AF101" s="11"/>
      <c r="AG101" s="5"/>
      <c r="AH101" s="6"/>
    </row>
    <row r="102" spans="1:34" ht="27.75" customHeight="1">
      <c r="A102" s="259"/>
      <c r="B102" s="57" t="str">
        <f>B101</f>
        <v>до 30.05.</v>
      </c>
      <c r="C102" s="260"/>
      <c r="D102" s="262"/>
      <c r="E102" s="241"/>
      <c r="F102" s="212"/>
      <c r="G102" s="10"/>
      <c r="H102" s="10"/>
      <c r="I102" s="13"/>
      <c r="J102" s="20"/>
      <c r="K102" s="10"/>
      <c r="L102" s="5"/>
      <c r="M102" s="10"/>
      <c r="N102" s="14"/>
      <c r="O102" s="4"/>
      <c r="P102" s="10"/>
      <c r="Q102" s="11"/>
      <c r="R102" s="5"/>
      <c r="S102" s="31"/>
      <c r="T102" s="9"/>
      <c r="U102" s="10"/>
      <c r="V102" s="11"/>
      <c r="W102" s="10"/>
      <c r="X102" s="17"/>
      <c r="Y102" s="4"/>
      <c r="Z102" s="5"/>
      <c r="AA102" s="5"/>
      <c r="AB102" s="16"/>
      <c r="AC102" s="17"/>
      <c r="AD102" s="4"/>
      <c r="AE102" s="5"/>
      <c r="AF102" s="11"/>
      <c r="AG102" s="5"/>
      <c r="AH102" s="6"/>
    </row>
    <row r="103" spans="1:34" ht="42" customHeight="1">
      <c r="A103" s="136" t="s">
        <v>70</v>
      </c>
      <c r="B103" s="130" t="str">
        <f>B102</f>
        <v>до 30.05.</v>
      </c>
      <c r="C103" s="202" t="s">
        <v>296</v>
      </c>
      <c r="D103" s="89" t="str">
        <f>D101</f>
        <v>12 месяцев</v>
      </c>
      <c r="E103" s="233" t="s">
        <v>333</v>
      </c>
      <c r="F103" s="212"/>
      <c r="G103" s="10"/>
      <c r="H103" s="10"/>
      <c r="I103" s="13"/>
      <c r="J103" s="20"/>
      <c r="K103" s="10"/>
      <c r="L103" s="5"/>
      <c r="M103" s="10"/>
      <c r="N103" s="14"/>
      <c r="O103" s="4"/>
      <c r="P103" s="10"/>
      <c r="Q103" s="11"/>
      <c r="R103" s="5"/>
      <c r="S103" s="31"/>
      <c r="T103" s="9"/>
      <c r="U103" s="10"/>
      <c r="V103" s="11"/>
      <c r="W103" s="10"/>
      <c r="X103" s="17"/>
      <c r="Y103" s="4"/>
      <c r="Z103" s="5"/>
      <c r="AA103" s="5"/>
      <c r="AB103" s="16"/>
      <c r="AC103" s="17"/>
      <c r="AD103" s="4"/>
      <c r="AE103" s="5"/>
      <c r="AF103" s="11"/>
      <c r="AG103" s="5"/>
      <c r="AH103" s="6"/>
    </row>
    <row r="104" spans="1:34" ht="14.25" customHeight="1">
      <c r="A104" s="136" t="s">
        <v>167</v>
      </c>
      <c r="B104" s="130" t="str">
        <f>B103</f>
        <v>до 30.05.</v>
      </c>
      <c r="C104" s="202"/>
      <c r="D104" s="89" t="str">
        <f>D103</f>
        <v>12 месяцев</v>
      </c>
      <c r="E104" s="234" t="s">
        <v>332</v>
      </c>
      <c r="F104" s="212"/>
      <c r="G104" s="10"/>
      <c r="H104" s="10"/>
      <c r="I104" s="13"/>
      <c r="J104" s="20"/>
      <c r="K104" s="10"/>
      <c r="L104" s="5"/>
      <c r="M104" s="10"/>
      <c r="N104" s="14"/>
      <c r="O104" s="4"/>
      <c r="P104" s="10"/>
      <c r="Q104" s="11"/>
      <c r="R104" s="5"/>
      <c r="S104" s="31"/>
      <c r="T104" s="9"/>
      <c r="U104" s="10"/>
      <c r="V104" s="11"/>
      <c r="W104" s="10"/>
      <c r="X104" s="17"/>
      <c r="Y104" s="4"/>
      <c r="Z104" s="5"/>
      <c r="AA104" s="5"/>
      <c r="AB104" s="16"/>
      <c r="AC104" s="17"/>
      <c r="AD104" s="4"/>
      <c r="AE104" s="5"/>
      <c r="AF104" s="11"/>
      <c r="AG104" s="5"/>
      <c r="AH104" s="6"/>
    </row>
    <row r="105" spans="1:34" s="28" customFormat="1" ht="41.25" customHeight="1">
      <c r="A105" s="136" t="s">
        <v>97</v>
      </c>
      <c r="B105" s="130" t="s">
        <v>258</v>
      </c>
      <c r="C105" s="202" t="str">
        <f>C103</f>
        <v>Соответствие нормативным требованиям содержания жилфонда</v>
      </c>
      <c r="D105" s="96" t="str">
        <f>D103</f>
        <v>12 месяцев</v>
      </c>
      <c r="E105" s="168" t="s">
        <v>355</v>
      </c>
      <c r="F105" s="216"/>
      <c r="G105" s="25"/>
      <c r="H105" s="25"/>
      <c r="I105" s="93"/>
      <c r="J105" s="73">
        <v>37</v>
      </c>
      <c r="K105" s="23"/>
      <c r="L105" s="24"/>
      <c r="M105" s="25">
        <v>1277.2</v>
      </c>
      <c r="N105" s="53"/>
      <c r="O105" s="26">
        <v>14</v>
      </c>
      <c r="P105" s="23"/>
      <c r="Q105" s="24"/>
      <c r="R105" s="23">
        <v>523.141</v>
      </c>
      <c r="S105" s="32"/>
      <c r="T105" s="26">
        <v>22</v>
      </c>
      <c r="U105" s="23"/>
      <c r="V105" s="24"/>
      <c r="W105" s="25">
        <v>226.563</v>
      </c>
      <c r="X105" s="56"/>
      <c r="Y105" s="26">
        <v>11</v>
      </c>
      <c r="Z105" s="23"/>
      <c r="AA105" s="24"/>
      <c r="AB105" s="27">
        <v>199</v>
      </c>
      <c r="AC105" s="56"/>
      <c r="AD105" s="26">
        <v>23</v>
      </c>
      <c r="AE105" s="23"/>
      <c r="AF105" s="24"/>
      <c r="AG105" s="23">
        <v>201</v>
      </c>
      <c r="AH105" s="56"/>
    </row>
    <row r="106" spans="1:34" s="28" customFormat="1" ht="38.25">
      <c r="A106" s="122" t="s">
        <v>104</v>
      </c>
      <c r="B106" s="187" t="s">
        <v>240</v>
      </c>
      <c r="C106" s="202" t="str">
        <f>C105</f>
        <v>Соответствие нормативным требованиям содержания жилфонда</v>
      </c>
      <c r="D106" s="96" t="s">
        <v>356</v>
      </c>
      <c r="E106" s="168" t="s">
        <v>351</v>
      </c>
      <c r="F106" s="216"/>
      <c r="G106" s="25"/>
      <c r="H106" s="25"/>
      <c r="I106" s="93"/>
      <c r="J106" s="73">
        <v>37</v>
      </c>
      <c r="K106" s="23"/>
      <c r="L106" s="24"/>
      <c r="M106" s="25">
        <v>599</v>
      </c>
      <c r="N106" s="53"/>
      <c r="O106" s="26">
        <v>14</v>
      </c>
      <c r="P106" s="23"/>
      <c r="Q106" s="24"/>
      <c r="R106" s="23">
        <v>116.289</v>
      </c>
      <c r="S106" s="32"/>
      <c r="T106" s="26">
        <v>22</v>
      </c>
      <c r="U106" s="23"/>
      <c r="V106" s="24"/>
      <c r="W106" s="25">
        <v>161.729</v>
      </c>
      <c r="X106" s="56"/>
      <c r="Y106" s="26">
        <v>11</v>
      </c>
      <c r="Z106" s="23"/>
      <c r="AA106" s="24"/>
      <c r="AB106" s="27">
        <v>202</v>
      </c>
      <c r="AC106" s="56"/>
      <c r="AD106" s="26">
        <v>23</v>
      </c>
      <c r="AE106" s="23"/>
      <c r="AF106" s="24"/>
      <c r="AG106" s="23">
        <v>220</v>
      </c>
      <c r="AH106" s="56"/>
    </row>
    <row r="107" spans="1:34" s="28" customFormat="1" ht="25.5">
      <c r="A107" s="122" t="s">
        <v>105</v>
      </c>
      <c r="B107" s="57" t="s">
        <v>259</v>
      </c>
      <c r="C107" s="202" t="s">
        <v>297</v>
      </c>
      <c r="D107" s="96" t="s">
        <v>356</v>
      </c>
      <c r="E107" s="168" t="s">
        <v>276</v>
      </c>
      <c r="F107" s="216"/>
      <c r="G107" s="25"/>
      <c r="H107" s="25"/>
      <c r="I107" s="93"/>
      <c r="J107" s="73">
        <v>37</v>
      </c>
      <c r="K107" s="23"/>
      <c r="L107" s="24"/>
      <c r="M107" s="25">
        <v>60.3</v>
      </c>
      <c r="N107" s="53"/>
      <c r="O107" s="26">
        <v>14</v>
      </c>
      <c r="P107" s="23"/>
      <c r="Q107" s="24"/>
      <c r="R107" s="23">
        <v>19.976</v>
      </c>
      <c r="S107" s="32"/>
      <c r="T107" s="26">
        <v>22</v>
      </c>
      <c r="U107" s="23"/>
      <c r="V107" s="24"/>
      <c r="W107" s="25"/>
      <c r="X107" s="56"/>
      <c r="Y107" s="26">
        <v>11</v>
      </c>
      <c r="Z107" s="23"/>
      <c r="AA107" s="24"/>
      <c r="AB107" s="27">
        <v>63</v>
      </c>
      <c r="AC107" s="56"/>
      <c r="AD107" s="26">
        <v>23</v>
      </c>
      <c r="AE107" s="23"/>
      <c r="AF107" s="24"/>
      <c r="AG107" s="23">
        <v>58</v>
      </c>
      <c r="AH107" s="56"/>
    </row>
    <row r="108" spans="1:34" s="28" customFormat="1" ht="12.75">
      <c r="A108" s="136" t="s">
        <v>166</v>
      </c>
      <c r="B108" s="57"/>
      <c r="C108" s="202" t="s">
        <v>298</v>
      </c>
      <c r="D108" s="96" t="s">
        <v>356</v>
      </c>
      <c r="E108" s="168" t="s">
        <v>357</v>
      </c>
      <c r="F108" s="216"/>
      <c r="G108" s="25"/>
      <c r="H108" s="25"/>
      <c r="I108" s="93"/>
      <c r="J108" s="73"/>
      <c r="K108" s="23"/>
      <c r="L108" s="24"/>
      <c r="M108" s="25"/>
      <c r="N108" s="53"/>
      <c r="O108" s="26"/>
      <c r="P108" s="23"/>
      <c r="Q108" s="24"/>
      <c r="R108" s="23"/>
      <c r="S108" s="32"/>
      <c r="T108" s="26"/>
      <c r="U108" s="23"/>
      <c r="V108" s="24"/>
      <c r="W108" s="25"/>
      <c r="X108" s="56"/>
      <c r="Y108" s="26"/>
      <c r="Z108" s="23"/>
      <c r="AA108" s="24"/>
      <c r="AB108" s="27"/>
      <c r="AC108" s="56"/>
      <c r="AD108" s="26"/>
      <c r="AE108" s="23"/>
      <c r="AF108" s="24"/>
      <c r="AG108" s="23"/>
      <c r="AH108" s="56"/>
    </row>
    <row r="109" spans="1:34" s="88" customFormat="1" ht="38.25">
      <c r="A109" s="122" t="s">
        <v>106</v>
      </c>
      <c r="B109" s="57"/>
      <c r="C109" s="202" t="s">
        <v>300</v>
      </c>
      <c r="D109" s="96" t="s">
        <v>356</v>
      </c>
      <c r="E109" s="168" t="s">
        <v>357</v>
      </c>
      <c r="F109" s="216"/>
      <c r="G109" s="79"/>
      <c r="H109" s="79"/>
      <c r="I109" s="104"/>
      <c r="J109" s="77"/>
      <c r="K109" s="78"/>
      <c r="L109" s="82"/>
      <c r="M109" s="79"/>
      <c r="N109" s="80"/>
      <c r="O109" s="81"/>
      <c r="P109" s="78"/>
      <c r="Q109" s="82"/>
      <c r="R109" s="78"/>
      <c r="S109" s="83"/>
      <c r="T109" s="81"/>
      <c r="U109" s="78"/>
      <c r="V109" s="82"/>
      <c r="W109" s="79"/>
      <c r="X109" s="85"/>
      <c r="Y109" s="81"/>
      <c r="Z109" s="78"/>
      <c r="AA109" s="82"/>
      <c r="AB109" s="86"/>
      <c r="AC109" s="85"/>
      <c r="AD109" s="81"/>
      <c r="AE109" s="78"/>
      <c r="AF109" s="82"/>
      <c r="AG109" s="78"/>
      <c r="AH109" s="85"/>
    </row>
    <row r="110" spans="1:34" s="88" customFormat="1" ht="25.5">
      <c r="A110" s="136" t="s">
        <v>13</v>
      </c>
      <c r="B110" s="130" t="s">
        <v>256</v>
      </c>
      <c r="C110" s="202" t="s">
        <v>299</v>
      </c>
      <c r="D110" s="96" t="s">
        <v>327</v>
      </c>
      <c r="E110" s="168" t="s">
        <v>358</v>
      </c>
      <c r="F110" s="216"/>
      <c r="G110" s="79"/>
      <c r="H110" s="79"/>
      <c r="I110" s="104"/>
      <c r="J110" s="77"/>
      <c r="K110" s="78"/>
      <c r="L110" s="82"/>
      <c r="M110" s="79"/>
      <c r="N110" s="80"/>
      <c r="O110" s="81"/>
      <c r="P110" s="78"/>
      <c r="Q110" s="82"/>
      <c r="R110" s="78"/>
      <c r="S110" s="83"/>
      <c r="T110" s="81"/>
      <c r="U110" s="78"/>
      <c r="V110" s="82"/>
      <c r="W110" s="79"/>
      <c r="X110" s="85"/>
      <c r="Y110" s="81"/>
      <c r="Z110" s="78"/>
      <c r="AA110" s="82"/>
      <c r="AB110" s="86"/>
      <c r="AC110" s="85"/>
      <c r="AD110" s="81"/>
      <c r="AE110" s="78"/>
      <c r="AF110" s="82"/>
      <c r="AG110" s="78"/>
      <c r="AH110" s="85"/>
    </row>
    <row r="111" spans="1:34" s="88" customFormat="1" ht="25.5">
      <c r="A111" s="222" t="s">
        <v>323</v>
      </c>
      <c r="B111" s="133"/>
      <c r="C111" s="203"/>
      <c r="D111" s="96"/>
      <c r="E111" s="168"/>
      <c r="F111" s="217">
        <v>1.61</v>
      </c>
      <c r="G111" s="79"/>
      <c r="H111" s="79"/>
      <c r="I111" s="104"/>
      <c r="J111" s="77"/>
      <c r="K111" s="78"/>
      <c r="L111" s="82"/>
      <c r="M111" s="79"/>
      <c r="N111" s="80"/>
      <c r="O111" s="81"/>
      <c r="P111" s="78"/>
      <c r="Q111" s="82"/>
      <c r="R111" s="78"/>
      <c r="S111" s="83"/>
      <c r="T111" s="81"/>
      <c r="U111" s="78"/>
      <c r="V111" s="82"/>
      <c r="W111" s="79"/>
      <c r="X111" s="85"/>
      <c r="Y111" s="81"/>
      <c r="Z111" s="78"/>
      <c r="AA111" s="82"/>
      <c r="AB111" s="86"/>
      <c r="AC111" s="85"/>
      <c r="AD111" s="81"/>
      <c r="AE111" s="78"/>
      <c r="AF111" s="82"/>
      <c r="AG111" s="78"/>
      <c r="AH111" s="85"/>
    </row>
    <row r="112" spans="1:34" s="88" customFormat="1" ht="12.75">
      <c r="A112" s="250" t="s">
        <v>147</v>
      </c>
      <c r="B112" s="248" t="s">
        <v>148</v>
      </c>
      <c r="C112" s="244" t="s">
        <v>281</v>
      </c>
      <c r="D112" s="96"/>
      <c r="E112" s="168"/>
      <c r="F112" s="216"/>
      <c r="G112" s="79"/>
      <c r="H112" s="79"/>
      <c r="I112" s="104"/>
      <c r="J112" s="77"/>
      <c r="K112" s="78"/>
      <c r="L112" s="82"/>
      <c r="M112" s="79"/>
      <c r="N112" s="80"/>
      <c r="O112" s="81"/>
      <c r="P112" s="78"/>
      <c r="Q112" s="82"/>
      <c r="R112" s="78"/>
      <c r="S112" s="83"/>
      <c r="T112" s="81"/>
      <c r="U112" s="78"/>
      <c r="V112" s="82"/>
      <c r="W112" s="79"/>
      <c r="X112" s="85"/>
      <c r="Y112" s="81"/>
      <c r="Z112" s="78"/>
      <c r="AA112" s="82"/>
      <c r="AB112" s="86"/>
      <c r="AC112" s="85"/>
      <c r="AD112" s="81"/>
      <c r="AE112" s="78"/>
      <c r="AF112" s="82"/>
      <c r="AG112" s="78"/>
      <c r="AH112" s="85"/>
    </row>
    <row r="113" spans="1:34" s="88" customFormat="1" ht="38.25" customHeight="1">
      <c r="A113" s="251"/>
      <c r="B113" s="249"/>
      <c r="C113" s="245"/>
      <c r="D113" s="96" t="s">
        <v>278</v>
      </c>
      <c r="E113" s="168" t="s">
        <v>276</v>
      </c>
      <c r="F113" s="216"/>
      <c r="G113" s="79"/>
      <c r="H113" s="79"/>
      <c r="I113" s="104"/>
      <c r="J113" s="77"/>
      <c r="K113" s="78"/>
      <c r="L113" s="82"/>
      <c r="M113" s="79"/>
      <c r="N113" s="80"/>
      <c r="O113" s="81"/>
      <c r="P113" s="78"/>
      <c r="Q113" s="82"/>
      <c r="R113" s="78"/>
      <c r="S113" s="83"/>
      <c r="T113" s="81"/>
      <c r="U113" s="78"/>
      <c r="V113" s="82"/>
      <c r="W113" s="79"/>
      <c r="X113" s="85"/>
      <c r="Y113" s="81"/>
      <c r="Z113" s="78"/>
      <c r="AA113" s="82"/>
      <c r="AB113" s="86"/>
      <c r="AC113" s="85"/>
      <c r="AD113" s="81"/>
      <c r="AE113" s="78"/>
      <c r="AF113" s="82"/>
      <c r="AG113" s="78"/>
      <c r="AH113" s="85"/>
    </row>
    <row r="114" spans="1:34" s="88" customFormat="1" ht="12.75">
      <c r="A114" s="250" t="s">
        <v>149</v>
      </c>
      <c r="B114" s="248" t="s">
        <v>150</v>
      </c>
      <c r="C114" s="244" t="s">
        <v>281</v>
      </c>
      <c r="D114" s="96"/>
      <c r="E114" s="168"/>
      <c r="F114" s="216"/>
      <c r="G114" s="79"/>
      <c r="H114" s="79"/>
      <c r="I114" s="104"/>
      <c r="J114" s="77"/>
      <c r="K114" s="78"/>
      <c r="L114" s="82"/>
      <c r="M114" s="79"/>
      <c r="N114" s="80"/>
      <c r="O114" s="81"/>
      <c r="P114" s="78"/>
      <c r="Q114" s="82"/>
      <c r="R114" s="78"/>
      <c r="S114" s="83"/>
      <c r="T114" s="81"/>
      <c r="U114" s="78"/>
      <c r="V114" s="82"/>
      <c r="W114" s="79"/>
      <c r="X114" s="85"/>
      <c r="Y114" s="81"/>
      <c r="Z114" s="78"/>
      <c r="AA114" s="82"/>
      <c r="AB114" s="86"/>
      <c r="AC114" s="85"/>
      <c r="AD114" s="81"/>
      <c r="AE114" s="78"/>
      <c r="AF114" s="82"/>
      <c r="AG114" s="78"/>
      <c r="AH114" s="85"/>
    </row>
    <row r="115" spans="1:34" s="88" customFormat="1" ht="40.5" customHeight="1">
      <c r="A115" s="251"/>
      <c r="B115" s="249"/>
      <c r="C115" s="245"/>
      <c r="D115" s="96" t="s">
        <v>359</v>
      </c>
      <c r="E115" s="168" t="str">
        <f>E113</f>
        <v>применяется ко всем МКД</v>
      </c>
      <c r="F115" s="216"/>
      <c r="G115" s="79"/>
      <c r="H115" s="79"/>
      <c r="I115" s="104"/>
      <c r="J115" s="77"/>
      <c r="K115" s="78"/>
      <c r="L115" s="82"/>
      <c r="M115" s="79"/>
      <c r="N115" s="80"/>
      <c r="O115" s="81"/>
      <c r="P115" s="78"/>
      <c r="Q115" s="82"/>
      <c r="R115" s="78"/>
      <c r="S115" s="83"/>
      <c r="T115" s="81"/>
      <c r="U115" s="78"/>
      <c r="V115" s="82"/>
      <c r="W115" s="79"/>
      <c r="X115" s="85"/>
      <c r="Y115" s="81"/>
      <c r="Z115" s="78"/>
      <c r="AA115" s="82"/>
      <c r="AB115" s="86"/>
      <c r="AC115" s="85"/>
      <c r="AD115" s="81"/>
      <c r="AE115" s="78"/>
      <c r="AF115" s="82"/>
      <c r="AG115" s="78"/>
      <c r="AH115" s="85"/>
    </row>
    <row r="116" spans="1:34" s="88" customFormat="1" ht="12.75">
      <c r="A116" s="246" t="s">
        <v>151</v>
      </c>
      <c r="B116" s="248" t="s">
        <v>152</v>
      </c>
      <c r="C116" s="244" t="s">
        <v>281</v>
      </c>
      <c r="D116" s="96"/>
      <c r="E116" s="168"/>
      <c r="F116" s="216"/>
      <c r="G116" s="79"/>
      <c r="H116" s="79"/>
      <c r="I116" s="104"/>
      <c r="J116" s="77"/>
      <c r="K116" s="78"/>
      <c r="L116" s="82"/>
      <c r="M116" s="79"/>
      <c r="N116" s="80"/>
      <c r="O116" s="81"/>
      <c r="P116" s="78"/>
      <c r="Q116" s="82"/>
      <c r="R116" s="78"/>
      <c r="S116" s="83"/>
      <c r="T116" s="81"/>
      <c r="U116" s="78"/>
      <c r="V116" s="82"/>
      <c r="W116" s="79"/>
      <c r="X116" s="85"/>
      <c r="Y116" s="81"/>
      <c r="Z116" s="78"/>
      <c r="AA116" s="82"/>
      <c r="AB116" s="86"/>
      <c r="AC116" s="85"/>
      <c r="AD116" s="81"/>
      <c r="AE116" s="78"/>
      <c r="AF116" s="82"/>
      <c r="AG116" s="78"/>
      <c r="AH116" s="85"/>
    </row>
    <row r="117" spans="1:34" s="88" customFormat="1" ht="37.5" customHeight="1">
      <c r="A117" s="247"/>
      <c r="B117" s="249"/>
      <c r="C117" s="245"/>
      <c r="D117" s="96" t="s">
        <v>360</v>
      </c>
      <c r="E117" s="168" t="str">
        <f>E115</f>
        <v>применяется ко всем МКД</v>
      </c>
      <c r="F117" s="216"/>
      <c r="G117" s="79"/>
      <c r="H117" s="79"/>
      <c r="I117" s="104"/>
      <c r="J117" s="77"/>
      <c r="K117" s="78"/>
      <c r="L117" s="82"/>
      <c r="M117" s="79"/>
      <c r="N117" s="80"/>
      <c r="O117" s="81"/>
      <c r="P117" s="78"/>
      <c r="Q117" s="82"/>
      <c r="R117" s="78"/>
      <c r="S117" s="83"/>
      <c r="T117" s="81"/>
      <c r="U117" s="78"/>
      <c r="V117" s="82"/>
      <c r="W117" s="79"/>
      <c r="X117" s="85"/>
      <c r="Y117" s="81"/>
      <c r="Z117" s="78"/>
      <c r="AA117" s="82"/>
      <c r="AB117" s="86"/>
      <c r="AC117" s="85"/>
      <c r="AD117" s="81"/>
      <c r="AE117" s="78"/>
      <c r="AF117" s="82"/>
      <c r="AG117" s="78"/>
      <c r="AH117" s="85"/>
    </row>
    <row r="118" spans="1:34" s="88" customFormat="1" ht="38.25">
      <c r="A118" s="149" t="s">
        <v>368</v>
      </c>
      <c r="B118" s="19" t="s">
        <v>270</v>
      </c>
      <c r="C118" s="202" t="s">
        <v>301</v>
      </c>
      <c r="D118" s="96" t="s">
        <v>327</v>
      </c>
      <c r="E118" s="168" t="s">
        <v>343</v>
      </c>
      <c r="F118" s="216"/>
      <c r="G118" s="79"/>
      <c r="H118" s="79"/>
      <c r="I118" s="104"/>
      <c r="J118" s="77"/>
      <c r="K118" s="78"/>
      <c r="L118" s="82"/>
      <c r="M118" s="79"/>
      <c r="N118" s="80"/>
      <c r="O118" s="81"/>
      <c r="P118" s="78"/>
      <c r="Q118" s="82"/>
      <c r="R118" s="78"/>
      <c r="S118" s="83"/>
      <c r="T118" s="81"/>
      <c r="U118" s="78"/>
      <c r="V118" s="82"/>
      <c r="W118" s="79"/>
      <c r="X118" s="85"/>
      <c r="Y118" s="81"/>
      <c r="Z118" s="78"/>
      <c r="AA118" s="82"/>
      <c r="AB118" s="86"/>
      <c r="AC118" s="85"/>
      <c r="AD118" s="81"/>
      <c r="AE118" s="78"/>
      <c r="AF118" s="82"/>
      <c r="AG118" s="78"/>
      <c r="AH118" s="85"/>
    </row>
    <row r="119" spans="1:34" s="88" customFormat="1" ht="38.25">
      <c r="A119" s="138" t="s">
        <v>369</v>
      </c>
      <c r="B119" s="57" t="str">
        <f>B118</f>
        <v>по результатам осмотра</v>
      </c>
      <c r="C119" s="202" t="s">
        <v>301</v>
      </c>
      <c r="D119" s="96" t="str">
        <f>D118</f>
        <v>12 месяцев</v>
      </c>
      <c r="E119" s="168" t="str">
        <f>E118</f>
        <v>износ более 60%</v>
      </c>
      <c r="F119" s="216"/>
      <c r="G119" s="79"/>
      <c r="H119" s="79"/>
      <c r="I119" s="104"/>
      <c r="J119" s="77"/>
      <c r="K119" s="78"/>
      <c r="L119" s="82"/>
      <c r="M119" s="79"/>
      <c r="N119" s="80"/>
      <c r="O119" s="81"/>
      <c r="P119" s="78"/>
      <c r="Q119" s="82"/>
      <c r="R119" s="78"/>
      <c r="S119" s="83"/>
      <c r="T119" s="81"/>
      <c r="U119" s="78"/>
      <c r="V119" s="82"/>
      <c r="W119" s="79"/>
      <c r="X119" s="85"/>
      <c r="Y119" s="81"/>
      <c r="Z119" s="78"/>
      <c r="AA119" s="82"/>
      <c r="AB119" s="86"/>
      <c r="AC119" s="85"/>
      <c r="AD119" s="81"/>
      <c r="AE119" s="78"/>
      <c r="AF119" s="82"/>
      <c r="AG119" s="78"/>
      <c r="AH119" s="85"/>
    </row>
    <row r="120" spans="1:34" s="88" customFormat="1" ht="63.75">
      <c r="A120" s="128" t="s">
        <v>153</v>
      </c>
      <c r="B120" s="21" t="s">
        <v>361</v>
      </c>
      <c r="C120" s="202" t="s">
        <v>302</v>
      </c>
      <c r="D120" s="96" t="str">
        <f>D119</f>
        <v>12 месяцев</v>
      </c>
      <c r="E120" s="168" t="s">
        <v>276</v>
      </c>
      <c r="F120" s="216"/>
      <c r="G120" s="79"/>
      <c r="H120" s="79"/>
      <c r="I120" s="104"/>
      <c r="J120" s="77"/>
      <c r="K120" s="78"/>
      <c r="L120" s="82"/>
      <c r="M120" s="79"/>
      <c r="N120" s="80"/>
      <c r="O120" s="81"/>
      <c r="P120" s="78"/>
      <c r="Q120" s="82"/>
      <c r="R120" s="78"/>
      <c r="S120" s="83"/>
      <c r="T120" s="81"/>
      <c r="U120" s="78"/>
      <c r="V120" s="82"/>
      <c r="W120" s="79"/>
      <c r="X120" s="85"/>
      <c r="Y120" s="81"/>
      <c r="Z120" s="78"/>
      <c r="AA120" s="82"/>
      <c r="AB120" s="86"/>
      <c r="AC120" s="85"/>
      <c r="AD120" s="81"/>
      <c r="AE120" s="78"/>
      <c r="AF120" s="82"/>
      <c r="AG120" s="78"/>
      <c r="AH120" s="85"/>
    </row>
    <row r="121" spans="1:34" s="88" customFormat="1" ht="51">
      <c r="A121" s="129" t="s">
        <v>154</v>
      </c>
      <c r="B121" s="21" t="str">
        <f>B120</f>
        <v>1 раз  в год до 15.08.</v>
      </c>
      <c r="C121" s="202" t="s">
        <v>302</v>
      </c>
      <c r="D121" s="96" t="str">
        <f>D120</f>
        <v>12 месяцев</v>
      </c>
      <c r="E121" s="168" t="str">
        <f>E120</f>
        <v>применяется ко всем МКД</v>
      </c>
      <c r="F121" s="216"/>
      <c r="G121" s="79"/>
      <c r="H121" s="79"/>
      <c r="I121" s="104"/>
      <c r="J121" s="77"/>
      <c r="K121" s="78"/>
      <c r="L121" s="82"/>
      <c r="M121" s="79"/>
      <c r="N121" s="80"/>
      <c r="O121" s="81"/>
      <c r="P121" s="78"/>
      <c r="Q121" s="82"/>
      <c r="R121" s="78"/>
      <c r="S121" s="83"/>
      <c r="T121" s="81"/>
      <c r="U121" s="78"/>
      <c r="V121" s="82"/>
      <c r="W121" s="79"/>
      <c r="X121" s="85"/>
      <c r="Y121" s="81"/>
      <c r="Z121" s="78"/>
      <c r="AA121" s="82"/>
      <c r="AB121" s="86"/>
      <c r="AC121" s="85"/>
      <c r="AD121" s="81"/>
      <c r="AE121" s="78"/>
      <c r="AF121" s="82"/>
      <c r="AG121" s="78"/>
      <c r="AH121" s="85"/>
    </row>
    <row r="122" spans="1:34" s="88" customFormat="1" ht="51">
      <c r="A122" s="129" t="s">
        <v>260</v>
      </c>
      <c r="B122" s="130" t="str">
        <f>B121</f>
        <v>1 раз  в год до 15.08.</v>
      </c>
      <c r="C122" s="202" t="s">
        <v>302</v>
      </c>
      <c r="D122" s="96" t="str">
        <f>D121</f>
        <v>12 месяцев</v>
      </c>
      <c r="E122" s="168" t="str">
        <f>E121</f>
        <v>применяется ко всем МКД</v>
      </c>
      <c r="F122" s="216"/>
      <c r="G122" s="79"/>
      <c r="H122" s="79"/>
      <c r="I122" s="104"/>
      <c r="J122" s="77"/>
      <c r="K122" s="78"/>
      <c r="L122" s="82"/>
      <c r="M122" s="79"/>
      <c r="N122" s="80"/>
      <c r="O122" s="81"/>
      <c r="P122" s="78"/>
      <c r="Q122" s="82"/>
      <c r="R122" s="78"/>
      <c r="S122" s="83"/>
      <c r="T122" s="81"/>
      <c r="U122" s="78"/>
      <c r="V122" s="82"/>
      <c r="W122" s="79"/>
      <c r="X122" s="85"/>
      <c r="Y122" s="81"/>
      <c r="Z122" s="78"/>
      <c r="AA122" s="82"/>
      <c r="AB122" s="86"/>
      <c r="AC122" s="85"/>
      <c r="AD122" s="81"/>
      <c r="AE122" s="78"/>
      <c r="AF122" s="82"/>
      <c r="AG122" s="78"/>
      <c r="AH122" s="85"/>
    </row>
    <row r="123" spans="1:34" s="88" customFormat="1" ht="38.25">
      <c r="A123" s="138" t="s">
        <v>98</v>
      </c>
      <c r="B123" s="57" t="s">
        <v>271</v>
      </c>
      <c r="C123" s="202" t="s">
        <v>303</v>
      </c>
      <c r="D123" s="96"/>
      <c r="E123" s="168" t="s">
        <v>362</v>
      </c>
      <c r="F123" s="216"/>
      <c r="G123" s="79"/>
      <c r="H123" s="79"/>
      <c r="I123" s="104"/>
      <c r="J123" s="77"/>
      <c r="K123" s="78"/>
      <c r="L123" s="82"/>
      <c r="M123" s="79"/>
      <c r="N123" s="80"/>
      <c r="O123" s="81"/>
      <c r="P123" s="78"/>
      <c r="Q123" s="82"/>
      <c r="R123" s="78"/>
      <c r="S123" s="83"/>
      <c r="T123" s="81"/>
      <c r="U123" s="78"/>
      <c r="V123" s="82"/>
      <c r="W123" s="79"/>
      <c r="X123" s="85"/>
      <c r="Y123" s="81"/>
      <c r="Z123" s="78"/>
      <c r="AA123" s="82"/>
      <c r="AB123" s="86"/>
      <c r="AC123" s="85"/>
      <c r="AD123" s="81"/>
      <c r="AE123" s="78"/>
      <c r="AF123" s="82"/>
      <c r="AG123" s="78"/>
      <c r="AH123" s="85"/>
    </row>
    <row r="124" spans="1:34" s="88" customFormat="1" ht="38.25">
      <c r="A124" s="129" t="s">
        <v>155</v>
      </c>
      <c r="B124" s="21" t="str">
        <f>B122</f>
        <v>1 раз  в год до 15.08.</v>
      </c>
      <c r="C124" s="202" t="str">
        <f>C119</f>
        <v>обеспечение нормативного температурного режима в помещениях</v>
      </c>
      <c r="D124" s="96" t="str">
        <f>D122</f>
        <v>12 месяцев</v>
      </c>
      <c r="E124" s="168" t="s">
        <v>343</v>
      </c>
      <c r="F124" s="216"/>
      <c r="G124" s="79"/>
      <c r="H124" s="79"/>
      <c r="I124" s="104"/>
      <c r="J124" s="77"/>
      <c r="K124" s="78"/>
      <c r="L124" s="82"/>
      <c r="M124" s="79"/>
      <c r="N124" s="80"/>
      <c r="O124" s="81"/>
      <c r="P124" s="78"/>
      <c r="Q124" s="82"/>
      <c r="R124" s="78"/>
      <c r="S124" s="83"/>
      <c r="T124" s="81"/>
      <c r="U124" s="78"/>
      <c r="V124" s="82"/>
      <c r="W124" s="79"/>
      <c r="X124" s="85"/>
      <c r="Y124" s="81"/>
      <c r="Z124" s="78"/>
      <c r="AA124" s="82"/>
      <c r="AB124" s="86"/>
      <c r="AC124" s="85"/>
      <c r="AD124" s="81"/>
      <c r="AE124" s="78"/>
      <c r="AF124" s="82"/>
      <c r="AG124" s="78"/>
      <c r="AH124" s="85"/>
    </row>
    <row r="125" spans="1:34" s="88" customFormat="1" ht="45" customHeight="1">
      <c r="A125" s="138" t="s">
        <v>156</v>
      </c>
      <c r="B125" s="130" t="s">
        <v>363</v>
      </c>
      <c r="C125" s="202" t="str">
        <f>C122</f>
        <v>бесперебойное функционирование системы в отопительный период</v>
      </c>
      <c r="D125" s="96" t="str">
        <f>D124</f>
        <v>12 месяцев</v>
      </c>
      <c r="E125" s="168" t="s">
        <v>276</v>
      </c>
      <c r="F125" s="216"/>
      <c r="G125" s="79"/>
      <c r="H125" s="79"/>
      <c r="I125" s="104"/>
      <c r="J125" s="77"/>
      <c r="K125" s="78"/>
      <c r="L125" s="82"/>
      <c r="M125" s="79"/>
      <c r="N125" s="80"/>
      <c r="O125" s="81"/>
      <c r="P125" s="78"/>
      <c r="Q125" s="82"/>
      <c r="R125" s="78"/>
      <c r="S125" s="83"/>
      <c r="T125" s="81"/>
      <c r="U125" s="78"/>
      <c r="V125" s="82"/>
      <c r="W125" s="79"/>
      <c r="X125" s="85"/>
      <c r="Y125" s="81"/>
      <c r="Z125" s="78"/>
      <c r="AA125" s="82"/>
      <c r="AB125" s="86"/>
      <c r="AC125" s="85"/>
      <c r="AD125" s="81"/>
      <c r="AE125" s="78"/>
      <c r="AF125" s="82"/>
      <c r="AG125" s="78"/>
      <c r="AH125" s="85"/>
    </row>
    <row r="126" spans="1:34" s="88" customFormat="1" ht="12.75">
      <c r="A126" s="138"/>
      <c r="B126" s="130"/>
      <c r="C126" s="202"/>
      <c r="D126" s="96"/>
      <c r="E126" s="168"/>
      <c r="F126" s="216"/>
      <c r="G126" s="79"/>
      <c r="H126" s="79"/>
      <c r="I126" s="104"/>
      <c r="J126" s="77"/>
      <c r="K126" s="78"/>
      <c r="L126" s="82"/>
      <c r="M126" s="79"/>
      <c r="N126" s="80"/>
      <c r="O126" s="81"/>
      <c r="P126" s="78"/>
      <c r="Q126" s="82"/>
      <c r="R126" s="78"/>
      <c r="S126" s="83"/>
      <c r="T126" s="81"/>
      <c r="U126" s="78"/>
      <c r="V126" s="82"/>
      <c r="W126" s="79"/>
      <c r="X126" s="85"/>
      <c r="Y126" s="81"/>
      <c r="Z126" s="78"/>
      <c r="AA126" s="82"/>
      <c r="AB126" s="86"/>
      <c r="AC126" s="85"/>
      <c r="AD126" s="81"/>
      <c r="AE126" s="78"/>
      <c r="AF126" s="82"/>
      <c r="AG126" s="78"/>
      <c r="AH126" s="85"/>
    </row>
    <row r="127" spans="1:34" s="88" customFormat="1" ht="26.25" thickBot="1">
      <c r="A127" s="222" t="s">
        <v>324</v>
      </c>
      <c r="B127" s="119"/>
      <c r="C127" s="204"/>
      <c r="D127" s="96"/>
      <c r="E127" s="168"/>
      <c r="F127" s="217">
        <v>1.74</v>
      </c>
      <c r="G127" s="79"/>
      <c r="H127" s="79"/>
      <c r="I127" s="104"/>
      <c r="J127" s="77"/>
      <c r="K127" s="78"/>
      <c r="L127" s="82"/>
      <c r="M127" s="79"/>
      <c r="N127" s="80"/>
      <c r="O127" s="81"/>
      <c r="P127" s="78"/>
      <c r="Q127" s="82"/>
      <c r="R127" s="78"/>
      <c r="S127" s="83"/>
      <c r="T127" s="81"/>
      <c r="U127" s="78"/>
      <c r="V127" s="82"/>
      <c r="W127" s="79"/>
      <c r="X127" s="85"/>
      <c r="Y127" s="81"/>
      <c r="Z127" s="78"/>
      <c r="AA127" s="82"/>
      <c r="AB127" s="86"/>
      <c r="AC127" s="85"/>
      <c r="AD127" s="81"/>
      <c r="AE127" s="78"/>
      <c r="AF127" s="82"/>
      <c r="AG127" s="78"/>
      <c r="AH127" s="85"/>
    </row>
    <row r="128" spans="1:34" s="88" customFormat="1" ht="12.75" customHeight="1">
      <c r="A128" s="257" t="s">
        <v>157</v>
      </c>
      <c r="B128" s="248" t="s">
        <v>148</v>
      </c>
      <c r="C128" s="244" t="str">
        <f>C116</f>
        <v>выявление дефектов, составление перечня мероприятий для их устранения</v>
      </c>
      <c r="D128" s="96"/>
      <c r="E128" s="168"/>
      <c r="F128" s="216"/>
      <c r="G128" s="79"/>
      <c r="H128" s="79"/>
      <c r="I128" s="104"/>
      <c r="J128" s="77"/>
      <c r="K128" s="78"/>
      <c r="L128" s="82"/>
      <c r="M128" s="79"/>
      <c r="N128" s="80"/>
      <c r="O128" s="81"/>
      <c r="P128" s="78"/>
      <c r="Q128" s="82"/>
      <c r="R128" s="78"/>
      <c r="S128" s="83"/>
      <c r="T128" s="81"/>
      <c r="U128" s="78"/>
      <c r="V128" s="82"/>
      <c r="W128" s="79"/>
      <c r="X128" s="85"/>
      <c r="Y128" s="81"/>
      <c r="Z128" s="78"/>
      <c r="AA128" s="82"/>
      <c r="AB128" s="86"/>
      <c r="AC128" s="85"/>
      <c r="AD128" s="81"/>
      <c r="AE128" s="78"/>
      <c r="AF128" s="82"/>
      <c r="AG128" s="78"/>
      <c r="AH128" s="85"/>
    </row>
    <row r="129" spans="1:34" s="88" customFormat="1" ht="43.5" customHeight="1">
      <c r="A129" s="251"/>
      <c r="B129" s="249"/>
      <c r="C129" s="245"/>
      <c r="D129" s="96" t="s">
        <v>278</v>
      </c>
      <c r="E129" s="168" t="str">
        <f>E125</f>
        <v>применяется ко всем МКД</v>
      </c>
      <c r="F129" s="216"/>
      <c r="G129" s="79"/>
      <c r="H129" s="79"/>
      <c r="I129" s="104"/>
      <c r="J129" s="77"/>
      <c r="K129" s="78"/>
      <c r="L129" s="82"/>
      <c r="M129" s="79"/>
      <c r="N129" s="80"/>
      <c r="O129" s="81"/>
      <c r="P129" s="78"/>
      <c r="Q129" s="82"/>
      <c r="R129" s="78"/>
      <c r="S129" s="83"/>
      <c r="T129" s="81"/>
      <c r="U129" s="78"/>
      <c r="V129" s="82"/>
      <c r="W129" s="79"/>
      <c r="X129" s="85"/>
      <c r="Y129" s="81"/>
      <c r="Z129" s="78"/>
      <c r="AA129" s="82"/>
      <c r="AB129" s="86"/>
      <c r="AC129" s="85"/>
      <c r="AD129" s="81"/>
      <c r="AE129" s="78"/>
      <c r="AF129" s="82"/>
      <c r="AG129" s="78"/>
      <c r="AH129" s="85"/>
    </row>
    <row r="130" spans="1:34" s="88" customFormat="1" ht="12.75" customHeight="1">
      <c r="A130" s="246" t="s">
        <v>158</v>
      </c>
      <c r="B130" s="248" t="s">
        <v>152</v>
      </c>
      <c r="C130" s="244" t="str">
        <f>C128</f>
        <v>выявление дефектов, составление перечня мероприятий для их устранения</v>
      </c>
      <c r="D130" s="96"/>
      <c r="E130" s="168"/>
      <c r="F130" s="216"/>
      <c r="G130" s="79"/>
      <c r="H130" s="79"/>
      <c r="I130" s="104"/>
      <c r="J130" s="77"/>
      <c r="K130" s="78"/>
      <c r="L130" s="82"/>
      <c r="M130" s="79"/>
      <c r="N130" s="80"/>
      <c r="O130" s="81"/>
      <c r="P130" s="78"/>
      <c r="Q130" s="82"/>
      <c r="R130" s="78"/>
      <c r="S130" s="83"/>
      <c r="T130" s="81"/>
      <c r="U130" s="78"/>
      <c r="V130" s="82"/>
      <c r="W130" s="79"/>
      <c r="X130" s="85"/>
      <c r="Y130" s="81"/>
      <c r="Z130" s="78"/>
      <c r="AA130" s="82"/>
      <c r="AB130" s="86"/>
      <c r="AC130" s="85"/>
      <c r="AD130" s="81"/>
      <c r="AE130" s="78"/>
      <c r="AF130" s="82"/>
      <c r="AG130" s="78"/>
      <c r="AH130" s="85"/>
    </row>
    <row r="131" spans="1:34" s="88" customFormat="1" ht="36" customHeight="1">
      <c r="A131" s="247"/>
      <c r="B131" s="249"/>
      <c r="C131" s="245"/>
      <c r="D131" s="96" t="s">
        <v>360</v>
      </c>
      <c r="E131" s="168" t="str">
        <f>E129</f>
        <v>применяется ко всем МКД</v>
      </c>
      <c r="F131" s="216"/>
      <c r="G131" s="79"/>
      <c r="H131" s="79"/>
      <c r="I131" s="104"/>
      <c r="J131" s="77"/>
      <c r="K131" s="78"/>
      <c r="L131" s="82"/>
      <c r="M131" s="79"/>
      <c r="N131" s="80"/>
      <c r="O131" s="81"/>
      <c r="P131" s="78"/>
      <c r="Q131" s="82"/>
      <c r="R131" s="78"/>
      <c r="S131" s="83"/>
      <c r="T131" s="81"/>
      <c r="U131" s="78"/>
      <c r="V131" s="82"/>
      <c r="W131" s="79"/>
      <c r="X131" s="85"/>
      <c r="Y131" s="81"/>
      <c r="Z131" s="78"/>
      <c r="AA131" s="82"/>
      <c r="AB131" s="86"/>
      <c r="AC131" s="85"/>
      <c r="AD131" s="81"/>
      <c r="AE131" s="78"/>
      <c r="AF131" s="82"/>
      <c r="AG131" s="78"/>
      <c r="AH131" s="85"/>
    </row>
    <row r="132" spans="1:34" s="88" customFormat="1" ht="36">
      <c r="A132" s="138" t="s">
        <v>370</v>
      </c>
      <c r="B132" s="21" t="e">
        <f>#REF!</f>
        <v>#REF!</v>
      </c>
      <c r="C132" s="205" t="s">
        <v>304</v>
      </c>
      <c r="D132" s="96" t="s">
        <v>327</v>
      </c>
      <c r="E132" s="168" t="s">
        <v>343</v>
      </c>
      <c r="F132" s="216"/>
      <c r="G132" s="79"/>
      <c r="H132" s="79"/>
      <c r="I132" s="104"/>
      <c r="J132" s="77"/>
      <c r="K132" s="78"/>
      <c r="L132" s="82"/>
      <c r="M132" s="79"/>
      <c r="N132" s="80"/>
      <c r="O132" s="81"/>
      <c r="P132" s="78"/>
      <c r="Q132" s="82"/>
      <c r="R132" s="78"/>
      <c r="S132" s="83"/>
      <c r="T132" s="81"/>
      <c r="U132" s="78"/>
      <c r="V132" s="82"/>
      <c r="W132" s="79"/>
      <c r="X132" s="85"/>
      <c r="Y132" s="81"/>
      <c r="Z132" s="78"/>
      <c r="AA132" s="82"/>
      <c r="AB132" s="86"/>
      <c r="AC132" s="85"/>
      <c r="AD132" s="81"/>
      <c r="AE132" s="78"/>
      <c r="AF132" s="82"/>
      <c r="AG132" s="78"/>
      <c r="AH132" s="85"/>
    </row>
    <row r="133" spans="1:34" s="88" customFormat="1" ht="36">
      <c r="A133" s="138" t="s">
        <v>371</v>
      </c>
      <c r="B133" s="21" t="e">
        <f>B132</f>
        <v>#REF!</v>
      </c>
      <c r="C133" s="205" t="s">
        <v>304</v>
      </c>
      <c r="D133" s="96" t="s">
        <v>327</v>
      </c>
      <c r="E133" s="168" t="str">
        <f>E132</f>
        <v>износ более 60%</v>
      </c>
      <c r="F133" s="216"/>
      <c r="G133" s="79"/>
      <c r="H133" s="79"/>
      <c r="I133" s="104"/>
      <c r="J133" s="77"/>
      <c r="K133" s="78"/>
      <c r="L133" s="82"/>
      <c r="M133" s="79"/>
      <c r="N133" s="80"/>
      <c r="O133" s="81"/>
      <c r="P133" s="78"/>
      <c r="Q133" s="82"/>
      <c r="R133" s="78"/>
      <c r="S133" s="83"/>
      <c r="T133" s="81"/>
      <c r="U133" s="78"/>
      <c r="V133" s="82"/>
      <c r="W133" s="79"/>
      <c r="X133" s="85"/>
      <c r="Y133" s="81"/>
      <c r="Z133" s="78"/>
      <c r="AA133" s="82"/>
      <c r="AB133" s="86"/>
      <c r="AC133" s="85"/>
      <c r="AD133" s="81"/>
      <c r="AE133" s="78"/>
      <c r="AF133" s="82"/>
      <c r="AG133" s="78"/>
      <c r="AH133" s="85"/>
    </row>
    <row r="134" spans="1:34" s="28" customFormat="1" ht="36">
      <c r="A134" s="138" t="s">
        <v>372</v>
      </c>
      <c r="B134" s="21" t="e">
        <f>B133</f>
        <v>#REF!</v>
      </c>
      <c r="C134" s="205" t="s">
        <v>304</v>
      </c>
      <c r="D134" s="89" t="s">
        <v>327</v>
      </c>
      <c r="E134" s="235" t="str">
        <f>E133</f>
        <v>износ более 60%</v>
      </c>
      <c r="F134" s="217"/>
      <c r="G134" s="25"/>
      <c r="H134" s="25"/>
      <c r="I134" s="93"/>
      <c r="J134" s="73"/>
      <c r="K134" s="108"/>
      <c r="L134" s="24"/>
      <c r="M134" s="25"/>
      <c r="N134" s="53"/>
      <c r="O134" s="26"/>
      <c r="P134" s="23"/>
      <c r="Q134" s="24"/>
      <c r="R134" s="23"/>
      <c r="S134" s="32"/>
      <c r="T134" s="26"/>
      <c r="U134" s="23"/>
      <c r="V134" s="24"/>
      <c r="W134" s="25"/>
      <c r="X134" s="56"/>
      <c r="Y134" s="26"/>
      <c r="Z134" s="23"/>
      <c r="AA134" s="24"/>
      <c r="AB134" s="27"/>
      <c r="AC134" s="56"/>
      <c r="AD134" s="26"/>
      <c r="AE134" s="25"/>
      <c r="AF134" s="24"/>
      <c r="AG134" s="23"/>
      <c r="AH134" s="56"/>
    </row>
    <row r="135" spans="1:34" ht="36" hidden="1">
      <c r="A135" s="113" t="s">
        <v>145</v>
      </c>
      <c r="B135" s="63"/>
      <c r="C135" s="205" t="s">
        <v>304</v>
      </c>
      <c r="D135" s="114"/>
      <c r="E135" s="200"/>
      <c r="F135" s="218"/>
      <c r="G135" s="35"/>
      <c r="H135" s="35"/>
      <c r="I135" s="64"/>
      <c r="J135" s="20"/>
      <c r="K135" s="109"/>
      <c r="L135" s="11"/>
      <c r="M135" s="10"/>
      <c r="N135" s="14"/>
      <c r="O135" s="4"/>
      <c r="P135" s="5"/>
      <c r="Q135" s="11"/>
      <c r="R135" s="5"/>
      <c r="S135" s="31"/>
      <c r="T135" s="4"/>
      <c r="U135" s="5"/>
      <c r="V135" s="11"/>
      <c r="W135" s="10"/>
      <c r="X135" s="17"/>
      <c r="Y135" s="4"/>
      <c r="Z135" s="5"/>
      <c r="AA135" s="11"/>
      <c r="AB135" s="16"/>
      <c r="AC135" s="17"/>
      <c r="AD135" s="4"/>
      <c r="AE135" s="10"/>
      <c r="AF135" s="11"/>
      <c r="AG135" s="5"/>
      <c r="AH135" s="17"/>
    </row>
    <row r="136" spans="1:34" s="70" customFormat="1" ht="36.75" hidden="1" thickBot="1">
      <c r="A136" s="115" t="s">
        <v>142</v>
      </c>
      <c r="B136" s="116"/>
      <c r="C136" s="205" t="s">
        <v>304</v>
      </c>
      <c r="D136" s="236"/>
      <c r="E136" s="237"/>
      <c r="F136" s="219"/>
      <c r="G136" s="117"/>
      <c r="H136" s="117"/>
      <c r="I136" s="118"/>
      <c r="J136" s="75"/>
      <c r="K136" s="110"/>
      <c r="L136" s="65"/>
      <c r="M136" s="62"/>
      <c r="N136" s="66"/>
      <c r="O136" s="61"/>
      <c r="P136" s="67"/>
      <c r="Q136" s="65"/>
      <c r="R136" s="67"/>
      <c r="S136" s="68"/>
      <c r="T136" s="61"/>
      <c r="U136" s="67"/>
      <c r="V136" s="65"/>
      <c r="W136" s="62"/>
      <c r="X136" s="69"/>
      <c r="Y136" s="61"/>
      <c r="Z136" s="67"/>
      <c r="AA136" s="65"/>
      <c r="AB136" s="76"/>
      <c r="AC136" s="69"/>
      <c r="AD136" s="61"/>
      <c r="AE136" s="62"/>
      <c r="AF136" s="65"/>
      <c r="AG136" s="67"/>
      <c r="AH136" s="69"/>
    </row>
    <row r="137" spans="1:34" s="28" customFormat="1" ht="36">
      <c r="A137" s="138" t="s">
        <v>373</v>
      </c>
      <c r="B137" s="21" t="e">
        <f>B134</f>
        <v>#REF!</v>
      </c>
      <c r="C137" s="205" t="s">
        <v>304</v>
      </c>
      <c r="D137" s="89" t="str">
        <f>D134</f>
        <v>12 месяцев</v>
      </c>
      <c r="E137" s="235" t="str">
        <f>E134</f>
        <v>износ более 60%</v>
      </c>
      <c r="F137" s="216"/>
      <c r="G137" s="25"/>
      <c r="H137" s="25"/>
      <c r="I137" s="93"/>
      <c r="J137" s="73"/>
      <c r="K137" s="23"/>
      <c r="L137" s="24"/>
      <c r="M137" s="25"/>
      <c r="N137" s="53"/>
      <c r="O137" s="26"/>
      <c r="P137" s="23"/>
      <c r="Q137" s="24"/>
      <c r="R137" s="23"/>
      <c r="S137" s="32"/>
      <c r="T137" s="26"/>
      <c r="U137" s="23"/>
      <c r="V137" s="24"/>
      <c r="W137" s="25"/>
      <c r="X137" s="22"/>
      <c r="Y137" s="26"/>
      <c r="Z137" s="25"/>
      <c r="AA137" s="24"/>
      <c r="AB137" s="25"/>
      <c r="AC137" s="56"/>
      <c r="AD137" s="26"/>
      <c r="AE137" s="25"/>
      <c r="AF137" s="24"/>
      <c r="AG137" s="23"/>
      <c r="AH137" s="56"/>
    </row>
    <row r="138" spans="1:34" s="28" customFormat="1" ht="54" customHeight="1">
      <c r="A138" s="131" t="s">
        <v>159</v>
      </c>
      <c r="B138" s="132" t="s">
        <v>272</v>
      </c>
      <c r="C138" s="205" t="str">
        <f>C137</f>
        <v>бесперебойное водоснабжение, соответствие воды нормативным требованиям</v>
      </c>
      <c r="D138" s="96" t="str">
        <f>D137</f>
        <v>12 месяцев</v>
      </c>
      <c r="E138" s="168" t="s">
        <v>374</v>
      </c>
      <c r="F138" s="217"/>
      <c r="G138" s="25"/>
      <c r="H138" s="25"/>
      <c r="I138" s="93"/>
      <c r="J138" s="73">
        <v>37</v>
      </c>
      <c r="K138" s="23"/>
      <c r="L138" s="24"/>
      <c r="M138" s="25">
        <v>275.3</v>
      </c>
      <c r="N138" s="53"/>
      <c r="O138" s="26">
        <v>14</v>
      </c>
      <c r="P138" s="23"/>
      <c r="Q138" s="24"/>
      <c r="R138" s="23">
        <v>565.208</v>
      </c>
      <c r="S138" s="32"/>
      <c r="T138" s="26">
        <v>22</v>
      </c>
      <c r="U138" s="23"/>
      <c r="V138" s="24"/>
      <c r="W138" s="25">
        <v>107.23</v>
      </c>
      <c r="X138" s="22"/>
      <c r="Y138" s="26">
        <v>11</v>
      </c>
      <c r="Z138" s="23"/>
      <c r="AA138" s="24"/>
      <c r="AB138" s="27">
        <v>139</v>
      </c>
      <c r="AC138" s="56"/>
      <c r="AD138" s="26">
        <v>23</v>
      </c>
      <c r="AE138" s="23"/>
      <c r="AF138" s="24"/>
      <c r="AG138" s="23">
        <v>158</v>
      </c>
      <c r="AH138" s="56"/>
    </row>
    <row r="139" spans="1:34" s="28" customFormat="1" ht="26.25" thickBot="1">
      <c r="A139" s="131" t="s">
        <v>275</v>
      </c>
      <c r="B139" s="132" t="e">
        <f>B137</f>
        <v>#REF!</v>
      </c>
      <c r="C139" s="205" t="s">
        <v>305</v>
      </c>
      <c r="D139" s="239" t="s">
        <v>347</v>
      </c>
      <c r="E139" s="168" t="s">
        <v>375</v>
      </c>
      <c r="F139" s="217"/>
      <c r="G139" s="25"/>
      <c r="H139" s="25"/>
      <c r="I139" s="93"/>
      <c r="J139" s="73"/>
      <c r="K139" s="23"/>
      <c r="L139" s="24"/>
      <c r="M139" s="25"/>
      <c r="N139" s="53"/>
      <c r="O139" s="26"/>
      <c r="P139" s="23"/>
      <c r="Q139" s="24"/>
      <c r="R139" s="23"/>
      <c r="S139" s="32"/>
      <c r="T139" s="26"/>
      <c r="U139" s="23"/>
      <c r="V139" s="24"/>
      <c r="W139" s="25"/>
      <c r="X139" s="22"/>
      <c r="Y139" s="26"/>
      <c r="Z139" s="23"/>
      <c r="AA139" s="24"/>
      <c r="AB139" s="27"/>
      <c r="AC139" s="56"/>
      <c r="AD139" s="26"/>
      <c r="AE139" s="23"/>
      <c r="AF139" s="24"/>
      <c r="AG139" s="23"/>
      <c r="AH139" s="56"/>
    </row>
    <row r="140" spans="1:34" ht="13.5" thickBot="1">
      <c r="A140" s="223" t="s">
        <v>23</v>
      </c>
      <c r="B140" s="119"/>
      <c r="C140" s="176"/>
      <c r="D140" s="125"/>
      <c r="E140" s="197"/>
      <c r="F140" s="225"/>
      <c r="G140" s="10"/>
      <c r="H140" s="10"/>
      <c r="I140" s="13"/>
      <c r="J140" s="20"/>
      <c r="K140" s="5"/>
      <c r="L140" s="11"/>
      <c r="M140" s="10">
        <v>594</v>
      </c>
      <c r="N140" s="14"/>
      <c r="O140" s="4"/>
      <c r="P140" s="5"/>
      <c r="Q140" s="11"/>
      <c r="R140" s="5">
        <v>156.286</v>
      </c>
      <c r="S140" s="31"/>
      <c r="T140" s="4"/>
      <c r="U140" s="5"/>
      <c r="V140" s="11"/>
      <c r="W140" s="10">
        <v>175</v>
      </c>
      <c r="X140" s="6"/>
      <c r="Y140" s="4"/>
      <c r="Z140" s="5"/>
      <c r="AA140" s="11"/>
      <c r="AB140" s="16">
        <v>79</v>
      </c>
      <c r="AC140" s="17"/>
      <c r="AD140" s="4"/>
      <c r="AE140" s="5"/>
      <c r="AF140" s="11"/>
      <c r="AG140" s="5">
        <v>87</v>
      </c>
      <c r="AH140" s="17"/>
    </row>
    <row r="141" spans="1:34" ht="12" hidden="1">
      <c r="A141" s="111" t="s">
        <v>24</v>
      </c>
      <c r="B141" s="19">
        <v>40543</v>
      </c>
      <c r="C141" s="205"/>
      <c r="D141" s="15"/>
      <c r="E141" s="198"/>
      <c r="F141" s="220"/>
      <c r="G141" s="10"/>
      <c r="H141" s="10"/>
      <c r="I141" s="13"/>
      <c r="J141" s="20"/>
      <c r="K141" s="5"/>
      <c r="L141" s="11"/>
      <c r="M141" s="10"/>
      <c r="N141" s="14"/>
      <c r="O141" s="4"/>
      <c r="P141" s="5"/>
      <c r="Q141" s="11"/>
      <c r="R141" s="16"/>
      <c r="S141" s="34"/>
      <c r="T141" s="4"/>
      <c r="U141" s="5"/>
      <c r="V141" s="11"/>
      <c r="W141" s="10"/>
      <c r="X141" s="17"/>
      <c r="Y141" s="4"/>
      <c r="Z141" s="5"/>
      <c r="AA141" s="11"/>
      <c r="AB141" s="16"/>
      <c r="AC141" s="17"/>
      <c r="AD141" s="9"/>
      <c r="AE141" s="10"/>
      <c r="AF141" s="11"/>
      <c r="AG141" s="5"/>
      <c r="AH141" s="17"/>
    </row>
    <row r="142" spans="1:34" ht="12" hidden="1">
      <c r="A142" s="112" t="s">
        <v>25</v>
      </c>
      <c r="B142" s="19">
        <v>40543</v>
      </c>
      <c r="C142" s="205"/>
      <c r="D142" s="15"/>
      <c r="E142" s="198"/>
      <c r="F142" s="220"/>
      <c r="G142" s="10"/>
      <c r="H142" s="10"/>
      <c r="I142" s="13"/>
      <c r="J142" s="20"/>
      <c r="K142" s="5"/>
      <c r="L142" s="11"/>
      <c r="M142" s="10"/>
      <c r="N142" s="14"/>
      <c r="O142" s="4"/>
      <c r="P142" s="5"/>
      <c r="Q142" s="11"/>
      <c r="R142" s="5"/>
      <c r="S142" s="31"/>
      <c r="T142" s="4"/>
      <c r="U142" s="5"/>
      <c r="V142" s="11"/>
      <c r="W142" s="10"/>
      <c r="X142" s="6"/>
      <c r="Y142" s="4"/>
      <c r="Z142" s="5"/>
      <c r="AA142" s="11"/>
      <c r="AB142" s="16"/>
      <c r="AC142" s="17"/>
      <c r="AD142" s="9"/>
      <c r="AE142" s="10"/>
      <c r="AF142" s="11"/>
      <c r="AG142" s="5"/>
      <c r="AH142" s="17"/>
    </row>
    <row r="143" spans="1:34" ht="12">
      <c r="A143" s="250" t="s">
        <v>161</v>
      </c>
      <c r="B143" s="248" t="s">
        <v>148</v>
      </c>
      <c r="C143" s="244" t="str">
        <f>C128</f>
        <v>выявление дефектов, составление перечня мероприятий для их устранения</v>
      </c>
      <c r="D143" s="252" t="s">
        <v>278</v>
      </c>
      <c r="E143" s="240" t="str">
        <f>E138</f>
        <v>применятеся ко всем МКД</v>
      </c>
      <c r="F143" s="242"/>
      <c r="G143" s="10"/>
      <c r="H143" s="10"/>
      <c r="I143" s="13"/>
      <c r="J143" s="20"/>
      <c r="K143" s="5"/>
      <c r="L143" s="11"/>
      <c r="M143" s="10"/>
      <c r="N143" s="14"/>
      <c r="O143" s="4"/>
      <c r="P143" s="5"/>
      <c r="Q143" s="11"/>
      <c r="R143" s="5"/>
      <c r="S143" s="31"/>
      <c r="T143" s="4"/>
      <c r="U143" s="5"/>
      <c r="V143" s="11"/>
      <c r="W143" s="10"/>
      <c r="X143" s="6"/>
      <c r="Y143" s="4"/>
      <c r="Z143" s="5"/>
      <c r="AA143" s="11"/>
      <c r="AB143" s="16"/>
      <c r="AC143" s="17"/>
      <c r="AD143" s="9"/>
      <c r="AE143" s="10"/>
      <c r="AF143" s="11"/>
      <c r="AG143" s="5"/>
      <c r="AH143" s="17"/>
    </row>
    <row r="144" spans="1:34" ht="39" customHeight="1">
      <c r="A144" s="251"/>
      <c r="B144" s="249"/>
      <c r="C144" s="245"/>
      <c r="D144" s="253"/>
      <c r="E144" s="241"/>
      <c r="F144" s="243"/>
      <c r="G144" s="10"/>
      <c r="H144" s="10"/>
      <c r="I144" s="13"/>
      <c r="J144" s="20"/>
      <c r="K144" s="5"/>
      <c r="L144" s="11"/>
      <c r="M144" s="10"/>
      <c r="N144" s="14"/>
      <c r="O144" s="4"/>
      <c r="P144" s="5"/>
      <c r="Q144" s="11"/>
      <c r="R144" s="5"/>
      <c r="S144" s="31"/>
      <c r="T144" s="4"/>
      <c r="U144" s="5"/>
      <c r="V144" s="11"/>
      <c r="W144" s="10"/>
      <c r="X144" s="6"/>
      <c r="Y144" s="4"/>
      <c r="Z144" s="5"/>
      <c r="AA144" s="11"/>
      <c r="AB144" s="16"/>
      <c r="AC144" s="17"/>
      <c r="AD144" s="9"/>
      <c r="AE144" s="10"/>
      <c r="AF144" s="11"/>
      <c r="AG144" s="5"/>
      <c r="AH144" s="17"/>
    </row>
    <row r="145" spans="1:34" ht="12">
      <c r="A145" s="246" t="s">
        <v>181</v>
      </c>
      <c r="B145" s="248" t="s">
        <v>152</v>
      </c>
      <c r="C145" s="244" t="str">
        <f>C130</f>
        <v>выявление дефектов, составление перечня мероприятий для их устранения</v>
      </c>
      <c r="D145" s="252" t="s">
        <v>360</v>
      </c>
      <c r="E145" s="240" t="str">
        <f>E143</f>
        <v>применятеся ко всем МКД</v>
      </c>
      <c r="F145" s="242"/>
      <c r="G145" s="10"/>
      <c r="H145" s="10"/>
      <c r="I145" s="13"/>
      <c r="J145" s="20"/>
      <c r="K145" s="5"/>
      <c r="L145" s="11"/>
      <c r="M145" s="10"/>
      <c r="N145" s="14"/>
      <c r="O145" s="4"/>
      <c r="P145" s="5"/>
      <c r="Q145" s="11"/>
      <c r="R145" s="5"/>
      <c r="S145" s="31"/>
      <c r="T145" s="4"/>
      <c r="U145" s="5"/>
      <c r="V145" s="11"/>
      <c r="W145" s="10"/>
      <c r="X145" s="6"/>
      <c r="Y145" s="4"/>
      <c r="Z145" s="5"/>
      <c r="AA145" s="11"/>
      <c r="AB145" s="16"/>
      <c r="AC145" s="17"/>
      <c r="AD145" s="9"/>
      <c r="AE145" s="10"/>
      <c r="AF145" s="11"/>
      <c r="AG145" s="5"/>
      <c r="AH145" s="17"/>
    </row>
    <row r="146" spans="1:34" ht="39.75" customHeight="1">
      <c r="A146" s="247"/>
      <c r="B146" s="249"/>
      <c r="C146" s="245"/>
      <c r="D146" s="253"/>
      <c r="E146" s="241"/>
      <c r="F146" s="243"/>
      <c r="G146" s="10"/>
      <c r="H146" s="10"/>
      <c r="I146" s="13"/>
      <c r="J146" s="20"/>
      <c r="K146" s="5"/>
      <c r="L146" s="11"/>
      <c r="M146" s="10"/>
      <c r="N146" s="14"/>
      <c r="O146" s="4"/>
      <c r="P146" s="5"/>
      <c r="Q146" s="11"/>
      <c r="R146" s="5"/>
      <c r="S146" s="31"/>
      <c r="T146" s="4"/>
      <c r="U146" s="5"/>
      <c r="V146" s="11"/>
      <c r="W146" s="10"/>
      <c r="X146" s="6"/>
      <c r="Y146" s="4"/>
      <c r="Z146" s="5"/>
      <c r="AA146" s="11"/>
      <c r="AB146" s="16"/>
      <c r="AC146" s="17"/>
      <c r="AD146" s="9"/>
      <c r="AE146" s="10"/>
      <c r="AF146" s="11"/>
      <c r="AG146" s="5"/>
      <c r="AH146" s="17"/>
    </row>
    <row r="147" spans="1:34" ht="25.5">
      <c r="A147" s="193" t="s">
        <v>162</v>
      </c>
      <c r="B147" s="134" t="s">
        <v>365</v>
      </c>
      <c r="C147" s="160" t="s">
        <v>306</v>
      </c>
      <c r="D147" s="135" t="s">
        <v>327</v>
      </c>
      <c r="E147" s="168" t="str">
        <f>E145</f>
        <v>применятеся ко всем МКД</v>
      </c>
      <c r="F147" s="221"/>
      <c r="G147" s="10"/>
      <c r="H147" s="10"/>
      <c r="I147" s="13"/>
      <c r="J147" s="20"/>
      <c r="K147" s="5"/>
      <c r="L147" s="11"/>
      <c r="M147" s="10"/>
      <c r="N147" s="14"/>
      <c r="O147" s="4"/>
      <c r="P147" s="5"/>
      <c r="Q147" s="11"/>
      <c r="R147" s="5"/>
      <c r="S147" s="31"/>
      <c r="T147" s="4"/>
      <c r="U147" s="5"/>
      <c r="V147" s="11"/>
      <c r="W147" s="10"/>
      <c r="X147" s="6"/>
      <c r="Y147" s="4"/>
      <c r="Z147" s="5"/>
      <c r="AA147" s="11"/>
      <c r="AB147" s="16"/>
      <c r="AC147" s="17"/>
      <c r="AD147" s="9"/>
      <c r="AE147" s="10"/>
      <c r="AF147" s="11"/>
      <c r="AG147" s="5"/>
      <c r="AH147" s="17"/>
    </row>
    <row r="148" spans="1:34" ht="33" customHeight="1">
      <c r="A148" s="131" t="s">
        <v>376</v>
      </c>
      <c r="B148" s="167" t="e">
        <f>B137</f>
        <v>#REF!</v>
      </c>
      <c r="C148" s="166" t="str">
        <f>C147</f>
        <v>бесперебойное функционирование системы</v>
      </c>
      <c r="D148" s="189" t="s">
        <v>327</v>
      </c>
      <c r="E148" s="168" t="str">
        <f>E147</f>
        <v>применятеся ко всем МКД</v>
      </c>
      <c r="F148" s="221"/>
      <c r="G148" s="29"/>
      <c r="H148" s="29"/>
      <c r="I148" s="161"/>
      <c r="J148" s="162"/>
      <c r="K148" s="162"/>
      <c r="L148" s="161"/>
      <c r="M148" s="29"/>
      <c r="N148" s="29"/>
      <c r="O148" s="162"/>
      <c r="P148" s="162"/>
      <c r="Q148" s="161"/>
      <c r="R148" s="162"/>
      <c r="S148" s="162"/>
      <c r="T148" s="162"/>
      <c r="U148" s="162"/>
      <c r="V148" s="161"/>
      <c r="W148" s="29"/>
      <c r="X148" s="162"/>
      <c r="Y148" s="162"/>
      <c r="Z148" s="162"/>
      <c r="AA148" s="161"/>
      <c r="AB148" s="163"/>
      <c r="AC148" s="163"/>
      <c r="AD148" s="29"/>
      <c r="AE148" s="29"/>
      <c r="AF148" s="161"/>
      <c r="AG148" s="162"/>
      <c r="AH148" s="163"/>
    </row>
    <row r="149" spans="1:6" ht="44.25" customHeight="1">
      <c r="A149" s="123" t="s">
        <v>172</v>
      </c>
      <c r="B149" s="208" t="s">
        <v>273</v>
      </c>
      <c r="C149" s="206" t="s">
        <v>308</v>
      </c>
      <c r="D149" s="12" t="str">
        <f>D148</f>
        <v>12 месяцев</v>
      </c>
      <c r="E149" s="198" t="str">
        <f>E148</f>
        <v>применятеся ко всем МКД</v>
      </c>
      <c r="F149" s="212"/>
    </row>
    <row r="150" spans="1:6" ht="32.25" customHeight="1">
      <c r="A150" s="122" t="s">
        <v>180</v>
      </c>
      <c r="B150" s="20" t="s">
        <v>240</v>
      </c>
      <c r="C150" s="170" t="s">
        <v>307</v>
      </c>
      <c r="D150" s="12"/>
      <c r="E150" s="198" t="str">
        <f>E149</f>
        <v>применятеся ко всем МКД</v>
      </c>
      <c r="F150" s="212"/>
    </row>
    <row r="151" spans="1:6" ht="12" hidden="1">
      <c r="A151" s="169" t="s">
        <v>172</v>
      </c>
      <c r="B151" s="192">
        <v>40543</v>
      </c>
      <c r="C151" s="206" t="s">
        <v>173</v>
      </c>
      <c r="D151" s="127">
        <v>18862</v>
      </c>
      <c r="E151" s="158">
        <f>E188+E203+E226+E238+E262</f>
        <v>17507.4</v>
      </c>
      <c r="F151" s="213">
        <f aca="true" t="shared" si="1" ref="F151:F214">E151/D151</f>
        <v>0.9281836496659952</v>
      </c>
    </row>
    <row r="152" spans="1:6" ht="12" hidden="1">
      <c r="A152" s="194" t="s">
        <v>107</v>
      </c>
      <c r="B152" s="20"/>
      <c r="C152" s="170"/>
      <c r="D152" s="5">
        <v>39</v>
      </c>
      <c r="E152" s="198">
        <v>36</v>
      </c>
      <c r="F152" s="212">
        <f t="shared" si="1"/>
        <v>0.9230769230769231</v>
      </c>
    </row>
    <row r="153" spans="1:6" ht="12" hidden="1">
      <c r="A153" s="137" t="s">
        <v>110</v>
      </c>
      <c r="B153" s="20"/>
      <c r="C153" s="170"/>
      <c r="D153" s="5">
        <v>334</v>
      </c>
      <c r="E153" s="198">
        <f>52+70+55+51+83</f>
        <v>311</v>
      </c>
      <c r="F153" s="212">
        <f t="shared" si="1"/>
        <v>0.9311377245508982</v>
      </c>
    </row>
    <row r="154" spans="1:6" ht="12" hidden="1">
      <c r="A154" s="137" t="s">
        <v>111</v>
      </c>
      <c r="B154" s="20"/>
      <c r="C154" s="170"/>
      <c r="D154" s="5">
        <f>119+156</f>
        <v>275</v>
      </c>
      <c r="E154" s="198">
        <f>105+141</f>
        <v>246</v>
      </c>
      <c r="F154" s="212">
        <f t="shared" si="1"/>
        <v>0.8945454545454545</v>
      </c>
    </row>
    <row r="155" spans="1:6" ht="12" hidden="1">
      <c r="A155" s="137" t="s">
        <v>112</v>
      </c>
      <c r="B155" s="20"/>
      <c r="C155" s="170"/>
      <c r="D155" s="5">
        <v>202</v>
      </c>
      <c r="E155" s="198">
        <f>146+48</f>
        <v>194</v>
      </c>
      <c r="F155" s="212">
        <f t="shared" si="1"/>
        <v>0.9603960396039604</v>
      </c>
    </row>
    <row r="156" spans="1:6" ht="12" hidden="1">
      <c r="A156" s="137" t="s">
        <v>113</v>
      </c>
      <c r="B156" s="20"/>
      <c r="C156" s="170"/>
      <c r="D156" s="5">
        <v>300</v>
      </c>
      <c r="E156" s="198">
        <f>23+37+106+50+50</f>
        <v>266</v>
      </c>
      <c r="F156" s="212">
        <f t="shared" si="1"/>
        <v>0.8866666666666667</v>
      </c>
    </row>
    <row r="157" spans="1:6" ht="12" hidden="1">
      <c r="A157" s="137" t="s">
        <v>108</v>
      </c>
      <c r="B157" s="20"/>
      <c r="C157" s="170"/>
      <c r="D157" s="5">
        <v>110</v>
      </c>
      <c r="E157" s="198">
        <v>100</v>
      </c>
      <c r="F157" s="212">
        <f t="shared" si="1"/>
        <v>0.9090909090909091</v>
      </c>
    </row>
    <row r="158" spans="1:6" ht="12" hidden="1">
      <c r="A158" s="137" t="s">
        <v>109</v>
      </c>
      <c r="B158" s="20"/>
      <c r="C158" s="170"/>
      <c r="D158" s="5">
        <v>119</v>
      </c>
      <c r="E158" s="198">
        <v>110</v>
      </c>
      <c r="F158" s="212">
        <f t="shared" si="1"/>
        <v>0.9243697478991597</v>
      </c>
    </row>
    <row r="159" spans="1:6" ht="12" hidden="1">
      <c r="A159" s="137" t="s">
        <v>114</v>
      </c>
      <c r="B159" s="20"/>
      <c r="C159" s="170"/>
      <c r="D159" s="5">
        <v>244</v>
      </c>
      <c r="E159" s="198">
        <f>53+52+54+61</f>
        <v>220</v>
      </c>
      <c r="F159" s="212">
        <f t="shared" si="1"/>
        <v>0.9016393442622951</v>
      </c>
    </row>
    <row r="160" spans="1:6" ht="12" hidden="1">
      <c r="A160" s="195" t="s">
        <v>115</v>
      </c>
      <c r="B160" s="20"/>
      <c r="C160" s="170"/>
      <c r="D160" s="5">
        <v>81</v>
      </c>
      <c r="E160" s="198">
        <v>73</v>
      </c>
      <c r="F160" s="212">
        <f t="shared" si="1"/>
        <v>0.9012345679012346</v>
      </c>
    </row>
    <row r="161" spans="1:6" ht="12" hidden="1">
      <c r="A161" s="137" t="s">
        <v>116</v>
      </c>
      <c r="B161" s="20"/>
      <c r="C161" s="170"/>
      <c r="D161" s="5">
        <v>144</v>
      </c>
      <c r="E161" s="198">
        <v>122</v>
      </c>
      <c r="F161" s="212">
        <f t="shared" si="1"/>
        <v>0.8472222222222222</v>
      </c>
    </row>
    <row r="162" spans="1:6" ht="12" hidden="1">
      <c r="A162" s="137" t="s">
        <v>117</v>
      </c>
      <c r="B162" s="20"/>
      <c r="C162" s="170"/>
      <c r="D162" s="5">
        <v>249</v>
      </c>
      <c r="E162" s="198">
        <v>230</v>
      </c>
      <c r="F162" s="212">
        <f t="shared" si="1"/>
        <v>0.9236947791164659</v>
      </c>
    </row>
    <row r="163" spans="1:6" ht="12" hidden="1">
      <c r="A163" s="137" t="s">
        <v>118</v>
      </c>
      <c r="B163" s="20"/>
      <c r="C163" s="170"/>
      <c r="D163" s="5">
        <v>107</v>
      </c>
      <c r="E163" s="198">
        <v>101</v>
      </c>
      <c r="F163" s="212">
        <f t="shared" si="1"/>
        <v>0.9439252336448598</v>
      </c>
    </row>
    <row r="164" spans="1:6" ht="12" hidden="1">
      <c r="A164" s="137" t="s">
        <v>119</v>
      </c>
      <c r="B164" s="20"/>
      <c r="C164" s="170"/>
      <c r="D164" s="5">
        <v>228</v>
      </c>
      <c r="E164" s="198">
        <v>222</v>
      </c>
      <c r="F164" s="212">
        <f t="shared" si="1"/>
        <v>0.9736842105263158</v>
      </c>
    </row>
    <row r="165" spans="1:6" ht="12" hidden="1">
      <c r="A165" s="137" t="s">
        <v>120</v>
      </c>
      <c r="B165" s="20"/>
      <c r="C165" s="170"/>
      <c r="D165" s="5">
        <v>184</v>
      </c>
      <c r="E165" s="198">
        <v>167</v>
      </c>
      <c r="F165" s="212">
        <f t="shared" si="1"/>
        <v>0.907608695652174</v>
      </c>
    </row>
    <row r="166" spans="1:6" ht="12" hidden="1">
      <c r="A166" s="137" t="s">
        <v>121</v>
      </c>
      <c r="B166" s="20"/>
      <c r="C166" s="170"/>
      <c r="D166" s="5">
        <v>150</v>
      </c>
      <c r="E166" s="198">
        <v>138</v>
      </c>
      <c r="F166" s="212">
        <f t="shared" si="1"/>
        <v>0.92</v>
      </c>
    </row>
    <row r="167" spans="1:6" ht="12" hidden="1">
      <c r="A167" s="137" t="s">
        <v>122</v>
      </c>
      <c r="B167" s="20"/>
      <c r="C167" s="170"/>
      <c r="D167" s="5">
        <v>87</v>
      </c>
      <c r="E167" s="198">
        <v>79</v>
      </c>
      <c r="F167" s="212">
        <f t="shared" si="1"/>
        <v>0.9080459770114943</v>
      </c>
    </row>
    <row r="168" spans="1:6" ht="12" hidden="1">
      <c r="A168" s="137" t="s">
        <v>123</v>
      </c>
      <c r="B168" s="20"/>
      <c r="C168" s="170"/>
      <c r="D168" s="5">
        <v>80</v>
      </c>
      <c r="E168" s="198">
        <v>74</v>
      </c>
      <c r="F168" s="212">
        <f t="shared" si="1"/>
        <v>0.925</v>
      </c>
    </row>
    <row r="169" spans="1:6" ht="12" hidden="1">
      <c r="A169" s="137" t="s">
        <v>124</v>
      </c>
      <c r="B169" s="20"/>
      <c r="C169" s="170"/>
      <c r="D169" s="5">
        <v>214</v>
      </c>
      <c r="E169" s="198">
        <v>190</v>
      </c>
      <c r="F169" s="212">
        <f t="shared" si="1"/>
        <v>0.8878504672897196</v>
      </c>
    </row>
    <row r="170" spans="1:6" ht="12" hidden="1">
      <c r="A170" s="137" t="s">
        <v>171</v>
      </c>
      <c r="B170" s="20"/>
      <c r="C170" s="170"/>
      <c r="D170" s="5">
        <v>184</v>
      </c>
      <c r="E170" s="198">
        <v>181</v>
      </c>
      <c r="F170" s="212">
        <f t="shared" si="1"/>
        <v>0.9836956521739131</v>
      </c>
    </row>
    <row r="171" spans="1:6" ht="12" hidden="1">
      <c r="A171" s="137" t="s">
        <v>125</v>
      </c>
      <c r="B171" s="20"/>
      <c r="C171" s="170"/>
      <c r="D171" s="5">
        <v>175</v>
      </c>
      <c r="E171" s="198">
        <v>168</v>
      </c>
      <c r="F171" s="212">
        <f t="shared" si="1"/>
        <v>0.96</v>
      </c>
    </row>
    <row r="172" spans="1:6" ht="12" hidden="1">
      <c r="A172" s="137" t="s">
        <v>126</v>
      </c>
      <c r="B172" s="20"/>
      <c r="C172" s="170"/>
      <c r="D172" s="5">
        <v>72</v>
      </c>
      <c r="E172" s="198">
        <v>67</v>
      </c>
      <c r="F172" s="212">
        <f t="shared" si="1"/>
        <v>0.9305555555555556</v>
      </c>
    </row>
    <row r="173" spans="1:6" ht="12" hidden="1">
      <c r="A173" s="137" t="s">
        <v>127</v>
      </c>
      <c r="B173" s="20"/>
      <c r="C173" s="170"/>
      <c r="D173" s="5">
        <v>107</v>
      </c>
      <c r="E173" s="198">
        <v>100</v>
      </c>
      <c r="F173" s="212">
        <f t="shared" si="1"/>
        <v>0.9345794392523364</v>
      </c>
    </row>
    <row r="174" spans="1:6" ht="12" hidden="1">
      <c r="A174" s="137" t="s">
        <v>128</v>
      </c>
      <c r="B174" s="20"/>
      <c r="C174" s="170"/>
      <c r="D174" s="5">
        <v>145</v>
      </c>
      <c r="E174" s="198">
        <v>134</v>
      </c>
      <c r="F174" s="212">
        <f t="shared" si="1"/>
        <v>0.9241379310344827</v>
      </c>
    </row>
    <row r="175" spans="1:6" ht="12" hidden="1">
      <c r="A175" s="137" t="s">
        <v>129</v>
      </c>
      <c r="B175" s="20"/>
      <c r="C175" s="170"/>
      <c r="D175" s="5">
        <v>149</v>
      </c>
      <c r="E175" s="198">
        <v>136</v>
      </c>
      <c r="F175" s="212">
        <f t="shared" si="1"/>
        <v>0.912751677852349</v>
      </c>
    </row>
    <row r="176" spans="1:6" ht="12" hidden="1">
      <c r="A176" s="137" t="s">
        <v>130</v>
      </c>
      <c r="B176" s="20"/>
      <c r="C176" s="170"/>
      <c r="D176" s="5">
        <v>72</v>
      </c>
      <c r="E176" s="198">
        <v>69</v>
      </c>
      <c r="F176" s="212">
        <f t="shared" si="1"/>
        <v>0.9583333333333334</v>
      </c>
    </row>
    <row r="177" spans="1:6" ht="12" hidden="1">
      <c r="A177" s="137" t="s">
        <v>131</v>
      </c>
      <c r="B177" s="20"/>
      <c r="C177" s="170"/>
      <c r="D177" s="5">
        <v>144</v>
      </c>
      <c r="E177" s="198">
        <f>D177*0.9</f>
        <v>129.6</v>
      </c>
      <c r="F177" s="212">
        <f t="shared" si="1"/>
        <v>0.8999999999999999</v>
      </c>
    </row>
    <row r="178" spans="1:6" ht="12" hidden="1">
      <c r="A178" s="137" t="s">
        <v>132</v>
      </c>
      <c r="B178" s="20"/>
      <c r="C178" s="170"/>
      <c r="D178" s="5">
        <v>36</v>
      </c>
      <c r="E178" s="198">
        <f>D178*0.9</f>
        <v>32.4</v>
      </c>
      <c r="F178" s="212">
        <f t="shared" si="1"/>
        <v>0.8999999999999999</v>
      </c>
    </row>
    <row r="179" spans="1:6" ht="12" hidden="1">
      <c r="A179" s="137" t="s">
        <v>133</v>
      </c>
      <c r="B179" s="20"/>
      <c r="C179" s="170"/>
      <c r="D179" s="5">
        <v>36</v>
      </c>
      <c r="E179" s="198">
        <f>D179*0.9</f>
        <v>32.4</v>
      </c>
      <c r="F179" s="212">
        <f t="shared" si="1"/>
        <v>0.8999999999999999</v>
      </c>
    </row>
    <row r="180" spans="1:6" ht="12" hidden="1">
      <c r="A180" s="137" t="s">
        <v>134</v>
      </c>
      <c r="B180" s="20"/>
      <c r="C180" s="170"/>
      <c r="D180" s="5">
        <v>132</v>
      </c>
      <c r="E180" s="198">
        <v>118</v>
      </c>
      <c r="F180" s="212">
        <f t="shared" si="1"/>
        <v>0.8939393939393939</v>
      </c>
    </row>
    <row r="181" spans="1:6" ht="12" hidden="1">
      <c r="A181" s="137" t="s">
        <v>135</v>
      </c>
      <c r="B181" s="20"/>
      <c r="C181" s="170"/>
      <c r="D181" s="120">
        <v>230</v>
      </c>
      <c r="E181" s="197">
        <v>207</v>
      </c>
      <c r="F181" s="212">
        <f t="shared" si="1"/>
        <v>0.9</v>
      </c>
    </row>
    <row r="182" spans="1:6" ht="12" hidden="1">
      <c r="A182" s="137" t="s">
        <v>168</v>
      </c>
      <c r="B182" s="20"/>
      <c r="C182" s="170"/>
      <c r="D182" s="5">
        <v>196</v>
      </c>
      <c r="E182" s="198">
        <v>190</v>
      </c>
      <c r="F182" s="212">
        <f t="shared" si="1"/>
        <v>0.9693877551020408</v>
      </c>
    </row>
    <row r="183" spans="1:6" ht="12" hidden="1">
      <c r="A183" s="137" t="s">
        <v>169</v>
      </c>
      <c r="B183" s="20"/>
      <c r="C183" s="170"/>
      <c r="D183" s="5">
        <v>150</v>
      </c>
      <c r="E183" s="198">
        <v>139</v>
      </c>
      <c r="F183" s="212">
        <f t="shared" si="1"/>
        <v>0.9266666666666666</v>
      </c>
    </row>
    <row r="184" spans="1:6" ht="12" hidden="1">
      <c r="A184" s="137" t="s">
        <v>136</v>
      </c>
      <c r="B184" s="20"/>
      <c r="C184" s="170"/>
      <c r="D184" s="5">
        <v>100</v>
      </c>
      <c r="E184" s="198">
        <v>91</v>
      </c>
      <c r="F184" s="212">
        <f t="shared" si="1"/>
        <v>0.91</v>
      </c>
    </row>
    <row r="185" spans="1:6" ht="12" hidden="1">
      <c r="A185" s="137" t="s">
        <v>137</v>
      </c>
      <c r="B185" s="20"/>
      <c r="C185" s="170"/>
      <c r="D185" s="5">
        <v>119</v>
      </c>
      <c r="E185" s="198">
        <v>110</v>
      </c>
      <c r="F185" s="212">
        <f t="shared" si="1"/>
        <v>0.9243697478991597</v>
      </c>
    </row>
    <row r="186" spans="1:6" ht="12" hidden="1">
      <c r="A186" s="137" t="s">
        <v>138</v>
      </c>
      <c r="B186" s="20"/>
      <c r="C186" s="170"/>
      <c r="D186" s="5">
        <v>85</v>
      </c>
      <c r="E186" s="198">
        <v>79</v>
      </c>
      <c r="F186" s="212">
        <f t="shared" si="1"/>
        <v>0.9294117647058824</v>
      </c>
    </row>
    <row r="187" spans="1:6" ht="12" hidden="1">
      <c r="A187" s="137" t="s">
        <v>170</v>
      </c>
      <c r="B187" s="20"/>
      <c r="C187" s="170"/>
      <c r="D187" s="5">
        <v>73</v>
      </c>
      <c r="E187" s="198">
        <v>67</v>
      </c>
      <c r="F187" s="212">
        <f t="shared" si="1"/>
        <v>0.9178082191780822</v>
      </c>
    </row>
    <row r="188" spans="1:6" ht="12" hidden="1">
      <c r="A188" s="122" t="s">
        <v>140</v>
      </c>
      <c r="B188" s="20"/>
      <c r="C188" s="170"/>
      <c r="D188" s="5">
        <f>SUM(D152:D187)</f>
        <v>5352</v>
      </c>
      <c r="E188" s="198">
        <f>SUM(E152:E187)</f>
        <v>4929.4</v>
      </c>
      <c r="F188" s="212">
        <f t="shared" si="1"/>
        <v>0.9210388639760836</v>
      </c>
    </row>
    <row r="189" spans="1:6" ht="12" hidden="1">
      <c r="A189" s="122" t="s">
        <v>68</v>
      </c>
      <c r="B189" s="20"/>
      <c r="C189" s="170"/>
      <c r="D189" s="5">
        <v>262</v>
      </c>
      <c r="E189" s="198">
        <v>234</v>
      </c>
      <c r="F189" s="212">
        <f t="shared" si="1"/>
        <v>0.8931297709923665</v>
      </c>
    </row>
    <row r="190" spans="1:6" ht="12" hidden="1">
      <c r="A190" s="122" t="s">
        <v>30</v>
      </c>
      <c r="B190" s="20"/>
      <c r="C190" s="170"/>
      <c r="D190" s="5">
        <v>241</v>
      </c>
      <c r="E190" s="198">
        <v>205</v>
      </c>
      <c r="F190" s="212">
        <f t="shared" si="1"/>
        <v>0.8506224066390041</v>
      </c>
    </row>
    <row r="191" spans="1:6" ht="12" hidden="1">
      <c r="A191" s="122" t="s">
        <v>31</v>
      </c>
      <c r="B191" s="20"/>
      <c r="C191" s="170"/>
      <c r="D191" s="5">
        <v>72</v>
      </c>
      <c r="E191" s="198">
        <v>65</v>
      </c>
      <c r="F191" s="212">
        <f t="shared" si="1"/>
        <v>0.9027777777777778</v>
      </c>
    </row>
    <row r="192" spans="1:6" ht="12" hidden="1">
      <c r="A192" s="122" t="s">
        <v>60</v>
      </c>
      <c r="B192" s="20"/>
      <c r="C192" s="170"/>
      <c r="D192" s="5">
        <v>72</v>
      </c>
      <c r="E192" s="198">
        <v>64</v>
      </c>
      <c r="F192" s="212">
        <f t="shared" si="1"/>
        <v>0.8888888888888888</v>
      </c>
    </row>
    <row r="193" spans="1:6" ht="12" hidden="1">
      <c r="A193" s="122" t="s">
        <v>33</v>
      </c>
      <c r="B193" s="20"/>
      <c r="C193" s="170"/>
      <c r="D193" s="5">
        <v>444</v>
      </c>
      <c r="E193" s="198">
        <v>416</v>
      </c>
      <c r="F193" s="212">
        <f t="shared" si="1"/>
        <v>0.9369369369369369</v>
      </c>
    </row>
    <row r="194" spans="1:6" ht="12" hidden="1">
      <c r="A194" s="122" t="s">
        <v>75</v>
      </c>
      <c r="B194" s="20"/>
      <c r="C194" s="170"/>
      <c r="D194" s="5">
        <v>104</v>
      </c>
      <c r="E194" s="198">
        <v>98</v>
      </c>
      <c r="F194" s="212">
        <f t="shared" si="1"/>
        <v>0.9423076923076923</v>
      </c>
    </row>
    <row r="195" spans="1:6" ht="12" hidden="1">
      <c r="A195" s="122" t="s">
        <v>76</v>
      </c>
      <c r="B195" s="20"/>
      <c r="C195" s="170"/>
      <c r="D195" s="5">
        <v>107</v>
      </c>
      <c r="E195" s="198">
        <v>94</v>
      </c>
      <c r="F195" s="212">
        <f t="shared" si="1"/>
        <v>0.8785046728971962</v>
      </c>
    </row>
    <row r="196" spans="1:6" ht="12" hidden="1">
      <c r="A196" s="122" t="s">
        <v>32</v>
      </c>
      <c r="B196" s="20"/>
      <c r="C196" s="170"/>
      <c r="D196" s="5">
        <v>623</v>
      </c>
      <c r="E196" s="198">
        <v>593</v>
      </c>
      <c r="F196" s="212">
        <f t="shared" si="1"/>
        <v>0.9518459069020867</v>
      </c>
    </row>
    <row r="197" spans="1:6" ht="12" hidden="1">
      <c r="A197" s="122" t="s">
        <v>69</v>
      </c>
      <c r="B197" s="20"/>
      <c r="C197" s="170"/>
      <c r="D197" s="5">
        <v>142</v>
      </c>
      <c r="E197" s="198">
        <v>131</v>
      </c>
      <c r="F197" s="212">
        <f t="shared" si="1"/>
        <v>0.9225352112676056</v>
      </c>
    </row>
    <row r="198" spans="1:6" ht="12" hidden="1">
      <c r="A198" s="122" t="s">
        <v>61</v>
      </c>
      <c r="B198" s="20"/>
      <c r="C198" s="170"/>
      <c r="D198" s="5">
        <v>215</v>
      </c>
      <c r="E198" s="198">
        <v>194</v>
      </c>
      <c r="F198" s="212">
        <f t="shared" si="1"/>
        <v>0.9023255813953488</v>
      </c>
    </row>
    <row r="199" spans="1:6" ht="12" hidden="1">
      <c r="A199" s="122" t="s">
        <v>77</v>
      </c>
      <c r="B199" s="20"/>
      <c r="C199" s="170"/>
      <c r="D199" s="5">
        <v>62</v>
      </c>
      <c r="E199" s="198">
        <v>51</v>
      </c>
      <c r="F199" s="212">
        <f t="shared" si="1"/>
        <v>0.8225806451612904</v>
      </c>
    </row>
    <row r="200" spans="1:6" ht="12" hidden="1">
      <c r="A200" s="122" t="s">
        <v>78</v>
      </c>
      <c r="B200" s="20"/>
      <c r="C200" s="170"/>
      <c r="D200" s="5">
        <v>62</v>
      </c>
      <c r="E200" s="198">
        <v>57</v>
      </c>
      <c r="F200" s="212">
        <f t="shared" si="1"/>
        <v>0.9193548387096774</v>
      </c>
    </row>
    <row r="201" spans="1:6" ht="12" hidden="1">
      <c r="A201" s="122" t="s">
        <v>67</v>
      </c>
      <c r="B201" s="20"/>
      <c r="C201" s="170"/>
      <c r="D201" s="5">
        <v>215</v>
      </c>
      <c r="E201" s="198">
        <v>198</v>
      </c>
      <c r="F201" s="212">
        <f t="shared" si="1"/>
        <v>0.9209302325581395</v>
      </c>
    </row>
    <row r="202" spans="1:6" ht="12" hidden="1">
      <c r="A202" s="122" t="s">
        <v>62</v>
      </c>
      <c r="B202" s="20"/>
      <c r="C202" s="170"/>
      <c r="D202" s="5">
        <v>119</v>
      </c>
      <c r="E202" s="198">
        <v>91</v>
      </c>
      <c r="F202" s="212">
        <f t="shared" si="1"/>
        <v>0.7647058823529411</v>
      </c>
    </row>
    <row r="203" spans="1:6" ht="12" hidden="1">
      <c r="A203" s="122" t="s">
        <v>144</v>
      </c>
      <c r="B203" s="20"/>
      <c r="C203" s="170"/>
      <c r="D203" s="5">
        <f>SUM(D189:D202)</f>
        <v>2740</v>
      </c>
      <c r="E203" s="170">
        <f>SUM(E189:E202)</f>
        <v>2491</v>
      </c>
      <c r="F203" s="212">
        <f t="shared" si="1"/>
        <v>0.9091240875912409</v>
      </c>
    </row>
    <row r="204" spans="1:6" ht="12" hidden="1">
      <c r="A204" s="122" t="s">
        <v>47</v>
      </c>
      <c r="B204" s="20"/>
      <c r="C204" s="170"/>
      <c r="D204" s="5">
        <f>190+118+294</f>
        <v>602</v>
      </c>
      <c r="E204" s="198">
        <f>180+113+279</f>
        <v>572</v>
      </c>
      <c r="F204" s="212">
        <f t="shared" si="1"/>
        <v>0.9501661129568106</v>
      </c>
    </row>
    <row r="205" spans="1:6" ht="12" hidden="1">
      <c r="A205" s="122" t="s">
        <v>72</v>
      </c>
      <c r="B205" s="20"/>
      <c r="C205" s="170"/>
      <c r="D205" s="5">
        <v>295</v>
      </c>
      <c r="E205" s="198">
        <v>290</v>
      </c>
      <c r="F205" s="212">
        <f t="shared" si="1"/>
        <v>0.9830508474576272</v>
      </c>
    </row>
    <row r="206" spans="1:6" ht="12" hidden="1">
      <c r="A206" s="122" t="s">
        <v>64</v>
      </c>
      <c r="B206" s="20"/>
      <c r="C206" s="170"/>
      <c r="D206" s="5">
        <v>189</v>
      </c>
      <c r="E206" s="198">
        <v>179</v>
      </c>
      <c r="F206" s="212">
        <f t="shared" si="1"/>
        <v>0.9470899470899471</v>
      </c>
    </row>
    <row r="207" spans="1:6" ht="12" hidden="1">
      <c r="A207" s="122" t="s">
        <v>65</v>
      </c>
      <c r="B207" s="20"/>
      <c r="C207" s="170"/>
      <c r="D207" s="5">
        <v>117</v>
      </c>
      <c r="E207" s="198">
        <v>114</v>
      </c>
      <c r="F207" s="212">
        <f t="shared" si="1"/>
        <v>0.9743589743589743</v>
      </c>
    </row>
    <row r="208" spans="1:6" ht="12" hidden="1">
      <c r="A208" s="122" t="s">
        <v>63</v>
      </c>
      <c r="B208" s="20"/>
      <c r="C208" s="170"/>
      <c r="D208" s="5">
        <v>330</v>
      </c>
      <c r="E208" s="198">
        <v>314</v>
      </c>
      <c r="F208" s="212">
        <f t="shared" si="1"/>
        <v>0.9515151515151515</v>
      </c>
    </row>
    <row r="209" spans="1:6" ht="12" hidden="1">
      <c r="A209" s="122" t="s">
        <v>71</v>
      </c>
      <c r="B209" s="20"/>
      <c r="C209" s="170"/>
      <c r="D209" s="5">
        <v>247</v>
      </c>
      <c r="E209" s="198">
        <v>232</v>
      </c>
      <c r="F209" s="212">
        <f t="shared" si="1"/>
        <v>0.9392712550607287</v>
      </c>
    </row>
    <row r="210" spans="1:6" ht="12" hidden="1">
      <c r="A210" s="122" t="s">
        <v>66</v>
      </c>
      <c r="B210" s="20"/>
      <c r="C210" s="170"/>
      <c r="D210" s="5">
        <v>119</v>
      </c>
      <c r="E210" s="198">
        <v>111</v>
      </c>
      <c r="F210" s="212">
        <f t="shared" si="1"/>
        <v>0.9327731092436975</v>
      </c>
    </row>
    <row r="211" spans="1:6" ht="12" hidden="1">
      <c r="A211" s="122" t="s">
        <v>99</v>
      </c>
      <c r="B211" s="20"/>
      <c r="C211" s="170"/>
      <c r="D211" s="5">
        <v>12</v>
      </c>
      <c r="E211" s="198">
        <v>10</v>
      </c>
      <c r="F211" s="212">
        <f t="shared" si="1"/>
        <v>0.8333333333333334</v>
      </c>
    </row>
    <row r="212" spans="1:6" ht="12" hidden="1">
      <c r="A212" s="122" t="s">
        <v>34</v>
      </c>
      <c r="B212" s="20"/>
      <c r="C212" s="170"/>
      <c r="D212" s="5">
        <v>111</v>
      </c>
      <c r="E212" s="198">
        <v>94</v>
      </c>
      <c r="F212" s="212">
        <f t="shared" si="1"/>
        <v>0.8468468468468469</v>
      </c>
    </row>
    <row r="213" spans="1:6" ht="12" hidden="1">
      <c r="A213" s="122" t="s">
        <v>35</v>
      </c>
      <c r="B213" s="20"/>
      <c r="C213" s="170"/>
      <c r="D213" s="5">
        <v>294</v>
      </c>
      <c r="E213" s="198">
        <v>278</v>
      </c>
      <c r="F213" s="212">
        <f t="shared" si="1"/>
        <v>0.9455782312925171</v>
      </c>
    </row>
    <row r="214" spans="1:6" ht="12" hidden="1">
      <c r="A214" s="122" t="s">
        <v>36</v>
      </c>
      <c r="B214" s="20"/>
      <c r="C214" s="170"/>
      <c r="D214" s="5">
        <v>296</v>
      </c>
      <c r="E214" s="198">
        <v>282</v>
      </c>
      <c r="F214" s="212">
        <f t="shared" si="1"/>
        <v>0.9527027027027027</v>
      </c>
    </row>
    <row r="215" spans="1:6" ht="12" hidden="1">
      <c r="A215" s="122" t="s">
        <v>37</v>
      </c>
      <c r="B215" s="20"/>
      <c r="C215" s="170"/>
      <c r="D215" s="5">
        <v>111</v>
      </c>
      <c r="E215" s="170">
        <v>105</v>
      </c>
      <c r="F215" s="212">
        <f aca="true" t="shared" si="2" ref="F215:F262">E215/D215</f>
        <v>0.9459459459459459</v>
      </c>
    </row>
    <row r="216" spans="1:6" ht="12" hidden="1">
      <c r="A216" s="122" t="s">
        <v>38</v>
      </c>
      <c r="B216" s="20"/>
      <c r="C216" s="170"/>
      <c r="D216" s="5">
        <v>338</v>
      </c>
      <c r="E216" s="170">
        <v>323</v>
      </c>
      <c r="F216" s="212">
        <f t="shared" si="2"/>
        <v>0.9556213017751479</v>
      </c>
    </row>
    <row r="217" spans="1:6" ht="12" hidden="1">
      <c r="A217" s="122" t="s">
        <v>39</v>
      </c>
      <c r="B217" s="20"/>
      <c r="C217" s="170"/>
      <c r="D217" s="5">
        <v>64</v>
      </c>
      <c r="E217" s="170">
        <v>61</v>
      </c>
      <c r="F217" s="212">
        <f t="shared" si="2"/>
        <v>0.953125</v>
      </c>
    </row>
    <row r="218" spans="1:6" ht="12" hidden="1">
      <c r="A218" s="122" t="s">
        <v>40</v>
      </c>
      <c r="B218" s="20"/>
      <c r="C218" s="170"/>
      <c r="D218" s="5">
        <v>137</v>
      </c>
      <c r="E218" s="170">
        <v>130</v>
      </c>
      <c r="F218" s="212">
        <f t="shared" si="2"/>
        <v>0.948905109489051</v>
      </c>
    </row>
    <row r="219" spans="1:6" ht="12" hidden="1">
      <c r="A219" s="122" t="s">
        <v>41</v>
      </c>
      <c r="B219" s="20"/>
      <c r="C219" s="170"/>
      <c r="D219" s="5">
        <v>101</v>
      </c>
      <c r="E219" s="170">
        <v>95</v>
      </c>
      <c r="F219" s="212">
        <f t="shared" si="2"/>
        <v>0.9405940594059405</v>
      </c>
    </row>
    <row r="220" spans="1:6" ht="12" hidden="1">
      <c r="A220" s="122" t="s">
        <v>42</v>
      </c>
      <c r="B220" s="20"/>
      <c r="C220" s="170"/>
      <c r="D220" s="5">
        <v>111</v>
      </c>
      <c r="E220" s="170">
        <v>106</v>
      </c>
      <c r="F220" s="212">
        <f t="shared" si="2"/>
        <v>0.954954954954955</v>
      </c>
    </row>
    <row r="221" spans="1:6" ht="12" hidden="1">
      <c r="A221" s="122" t="s">
        <v>43</v>
      </c>
      <c r="B221" s="20"/>
      <c r="C221" s="170"/>
      <c r="D221" s="5">
        <v>380</v>
      </c>
      <c r="E221" s="170">
        <v>361</v>
      </c>
      <c r="F221" s="212">
        <f t="shared" si="2"/>
        <v>0.95</v>
      </c>
    </row>
    <row r="222" spans="1:6" ht="12" hidden="1">
      <c r="A222" s="122" t="s">
        <v>44</v>
      </c>
      <c r="B222" s="20"/>
      <c r="C222" s="170"/>
      <c r="D222" s="5">
        <v>68</v>
      </c>
      <c r="E222" s="170">
        <v>64</v>
      </c>
      <c r="F222" s="212">
        <f t="shared" si="2"/>
        <v>0.9411764705882353</v>
      </c>
    </row>
    <row r="223" spans="1:6" ht="12" hidden="1">
      <c r="A223" s="122" t="s">
        <v>45</v>
      </c>
      <c r="B223" s="20"/>
      <c r="C223" s="170"/>
      <c r="D223" s="5">
        <v>137</v>
      </c>
      <c r="E223" s="170">
        <v>129</v>
      </c>
      <c r="F223" s="212">
        <f t="shared" si="2"/>
        <v>0.9416058394160584</v>
      </c>
    </row>
    <row r="224" spans="1:6" ht="12" hidden="1">
      <c r="A224" s="122" t="s">
        <v>46</v>
      </c>
      <c r="B224" s="20"/>
      <c r="C224" s="170"/>
      <c r="D224" s="5">
        <v>101</v>
      </c>
      <c r="E224" s="170">
        <v>96</v>
      </c>
      <c r="F224" s="212">
        <f t="shared" si="2"/>
        <v>0.9504950495049505</v>
      </c>
    </row>
    <row r="225" spans="1:6" ht="12" hidden="1">
      <c r="A225" s="122" t="s">
        <v>100</v>
      </c>
      <c r="B225" s="20"/>
      <c r="C225" s="170"/>
      <c r="D225" s="5">
        <v>100</v>
      </c>
      <c r="E225" s="170">
        <v>80</v>
      </c>
      <c r="F225" s="212">
        <f t="shared" si="2"/>
        <v>0.8</v>
      </c>
    </row>
    <row r="226" spans="1:6" ht="12" hidden="1">
      <c r="A226" s="122" t="s">
        <v>141</v>
      </c>
      <c r="B226" s="20"/>
      <c r="C226" s="170"/>
      <c r="D226" s="5">
        <f>SUM(D204:D225)</f>
        <v>4260</v>
      </c>
      <c r="E226" s="170">
        <f>SUM(E204:E225)</f>
        <v>4026</v>
      </c>
      <c r="F226" s="212">
        <f t="shared" si="2"/>
        <v>0.9450704225352112</v>
      </c>
    </row>
    <row r="227" spans="1:6" ht="12" hidden="1">
      <c r="A227" s="122" t="s">
        <v>53</v>
      </c>
      <c r="B227" s="20"/>
      <c r="C227" s="170"/>
      <c r="D227" s="5">
        <v>345</v>
      </c>
      <c r="E227" s="170">
        <v>314</v>
      </c>
      <c r="F227" s="212">
        <f t="shared" si="2"/>
        <v>0.9101449275362319</v>
      </c>
    </row>
    <row r="228" spans="1:6" ht="12" hidden="1">
      <c r="A228" s="122" t="s">
        <v>48</v>
      </c>
      <c r="B228" s="20"/>
      <c r="C228" s="170"/>
      <c r="D228" s="5">
        <v>323</v>
      </c>
      <c r="E228" s="170">
        <v>290</v>
      </c>
      <c r="F228" s="212">
        <f t="shared" si="2"/>
        <v>0.8978328173374613</v>
      </c>
    </row>
    <row r="229" spans="1:6" ht="12" hidden="1">
      <c r="A229" s="122" t="s">
        <v>49</v>
      </c>
      <c r="B229" s="20"/>
      <c r="C229" s="170"/>
      <c r="D229" s="5">
        <v>346</v>
      </c>
      <c r="E229" s="170">
        <v>312</v>
      </c>
      <c r="F229" s="212">
        <f t="shared" si="2"/>
        <v>0.9017341040462428</v>
      </c>
    </row>
    <row r="230" spans="1:6" ht="12" hidden="1">
      <c r="A230" s="122" t="s">
        <v>50</v>
      </c>
      <c r="B230" s="20"/>
      <c r="C230" s="170"/>
      <c r="D230" s="5">
        <v>319</v>
      </c>
      <c r="E230" s="170">
        <v>289</v>
      </c>
      <c r="F230" s="212">
        <f t="shared" si="2"/>
        <v>0.9059561128526645</v>
      </c>
    </row>
    <row r="231" spans="1:6" ht="12" hidden="1">
      <c r="A231" s="122" t="s">
        <v>51</v>
      </c>
      <c r="B231" s="20"/>
      <c r="C231" s="170"/>
      <c r="D231" s="5">
        <v>347</v>
      </c>
      <c r="E231" s="170">
        <v>313</v>
      </c>
      <c r="F231" s="212">
        <f t="shared" si="2"/>
        <v>0.9020172910662824</v>
      </c>
    </row>
    <row r="232" spans="1:6" ht="12" hidden="1">
      <c r="A232" s="122" t="s">
        <v>54</v>
      </c>
      <c r="B232" s="20"/>
      <c r="C232" s="170"/>
      <c r="D232" s="5">
        <v>320</v>
      </c>
      <c r="E232" s="170">
        <v>291</v>
      </c>
      <c r="F232" s="212">
        <f t="shared" si="2"/>
        <v>0.909375</v>
      </c>
    </row>
    <row r="233" spans="1:6" ht="12" hidden="1">
      <c r="A233" s="122" t="s">
        <v>55</v>
      </c>
      <c r="B233" s="20"/>
      <c r="C233" s="170"/>
      <c r="D233" s="5">
        <v>171</v>
      </c>
      <c r="E233" s="170">
        <v>154</v>
      </c>
      <c r="F233" s="212">
        <f t="shared" si="2"/>
        <v>0.9005847953216374</v>
      </c>
    </row>
    <row r="234" spans="1:6" ht="12" hidden="1">
      <c r="A234" s="122" t="s">
        <v>52</v>
      </c>
      <c r="B234" s="20"/>
      <c r="C234" s="170"/>
      <c r="D234" s="5">
        <v>516</v>
      </c>
      <c r="E234" s="170">
        <v>463</v>
      </c>
      <c r="F234" s="212">
        <f t="shared" si="2"/>
        <v>0.8972868217054264</v>
      </c>
    </row>
    <row r="235" spans="1:6" ht="12" hidden="1">
      <c r="A235" s="122" t="s">
        <v>57</v>
      </c>
      <c r="B235" s="20"/>
      <c r="C235" s="170"/>
      <c r="D235" s="5">
        <v>307</v>
      </c>
      <c r="E235" s="170">
        <v>277</v>
      </c>
      <c r="F235" s="212">
        <f t="shared" si="2"/>
        <v>0.9022801302931596</v>
      </c>
    </row>
    <row r="236" spans="1:6" ht="12" hidden="1">
      <c r="A236" s="122" t="s">
        <v>56</v>
      </c>
      <c r="B236" s="20"/>
      <c r="C236" s="170"/>
      <c r="D236" s="5">
        <v>95</v>
      </c>
      <c r="E236" s="170">
        <v>85</v>
      </c>
      <c r="F236" s="212">
        <f t="shared" si="2"/>
        <v>0.8947368421052632</v>
      </c>
    </row>
    <row r="237" spans="1:6" ht="12" hidden="1">
      <c r="A237" s="122" t="s">
        <v>58</v>
      </c>
      <c r="B237" s="20"/>
      <c r="C237" s="170"/>
      <c r="D237" s="5">
        <v>308</v>
      </c>
      <c r="E237" s="170">
        <v>278</v>
      </c>
      <c r="F237" s="212">
        <f t="shared" si="2"/>
        <v>0.9025974025974026</v>
      </c>
    </row>
    <row r="238" spans="1:6" ht="12" hidden="1">
      <c r="A238" s="122" t="s">
        <v>142</v>
      </c>
      <c r="B238" s="20"/>
      <c r="C238" s="170"/>
      <c r="D238" s="5">
        <f>SUM(D227:D237)</f>
        <v>3397</v>
      </c>
      <c r="E238" s="170">
        <f>SUM(E227:E237)</f>
        <v>3066</v>
      </c>
      <c r="F238" s="212">
        <f t="shared" si="2"/>
        <v>0.9025610833088019</v>
      </c>
    </row>
    <row r="239" spans="1:6" ht="12" hidden="1">
      <c r="A239" s="122" t="s">
        <v>81</v>
      </c>
      <c r="B239" s="20"/>
      <c r="C239" s="170"/>
      <c r="D239" s="5">
        <v>649</v>
      </c>
      <c r="E239" s="170">
        <v>624</v>
      </c>
      <c r="F239" s="212">
        <f t="shared" si="2"/>
        <v>0.9614791987673343</v>
      </c>
    </row>
    <row r="240" spans="1:6" ht="12" hidden="1">
      <c r="A240" s="122" t="s">
        <v>82</v>
      </c>
      <c r="B240" s="20"/>
      <c r="C240" s="170"/>
      <c r="D240" s="5">
        <v>596</v>
      </c>
      <c r="E240" s="170">
        <v>590</v>
      </c>
      <c r="F240" s="212">
        <f t="shared" si="2"/>
        <v>0.9899328859060402</v>
      </c>
    </row>
    <row r="241" spans="1:6" ht="12" hidden="1">
      <c r="A241" s="122" t="s">
        <v>83</v>
      </c>
      <c r="B241" s="20"/>
      <c r="C241" s="170"/>
      <c r="D241" s="5">
        <v>616</v>
      </c>
      <c r="E241" s="170">
        <v>598</v>
      </c>
      <c r="F241" s="212">
        <f t="shared" si="2"/>
        <v>0.9707792207792207</v>
      </c>
    </row>
    <row r="242" spans="1:6" ht="12" hidden="1">
      <c r="A242" s="122" t="s">
        <v>84</v>
      </c>
      <c r="B242" s="20"/>
      <c r="C242" s="170"/>
      <c r="D242" s="5">
        <v>49</v>
      </c>
      <c r="E242" s="170">
        <v>46</v>
      </c>
      <c r="F242" s="212">
        <f t="shared" si="2"/>
        <v>0.9387755102040817</v>
      </c>
    </row>
    <row r="243" spans="1:6" ht="12" hidden="1">
      <c r="A243" s="122" t="s">
        <v>85</v>
      </c>
      <c r="B243" s="20"/>
      <c r="C243" s="170"/>
      <c r="D243" s="5">
        <v>64</v>
      </c>
      <c r="E243" s="170">
        <v>60</v>
      </c>
      <c r="F243" s="212">
        <f t="shared" si="2"/>
        <v>0.9375</v>
      </c>
    </row>
    <row r="244" spans="1:6" ht="12" hidden="1">
      <c r="A244" s="122" t="s">
        <v>174</v>
      </c>
      <c r="B244" s="20"/>
      <c r="C244" s="170"/>
      <c r="D244" s="5">
        <v>14</v>
      </c>
      <c r="E244" s="170">
        <v>7</v>
      </c>
      <c r="F244" s="212">
        <f t="shared" si="2"/>
        <v>0.5</v>
      </c>
    </row>
    <row r="245" spans="1:6" ht="12" hidden="1">
      <c r="A245" s="122" t="s">
        <v>86</v>
      </c>
      <c r="B245" s="20"/>
      <c r="C245" s="170"/>
      <c r="D245" s="5">
        <v>64</v>
      </c>
      <c r="E245" s="170">
        <v>61</v>
      </c>
      <c r="F245" s="212">
        <f t="shared" si="2"/>
        <v>0.953125</v>
      </c>
    </row>
    <row r="246" spans="1:6" ht="12" hidden="1">
      <c r="A246" s="122" t="s">
        <v>175</v>
      </c>
      <c r="B246" s="20"/>
      <c r="C246" s="170"/>
      <c r="D246" s="5">
        <v>12</v>
      </c>
      <c r="E246" s="170">
        <v>9</v>
      </c>
      <c r="F246" s="212">
        <f t="shared" si="2"/>
        <v>0.75</v>
      </c>
    </row>
    <row r="247" spans="1:6" ht="12" hidden="1">
      <c r="A247" s="122" t="s">
        <v>87</v>
      </c>
      <c r="B247" s="20"/>
      <c r="C247" s="170"/>
      <c r="D247" s="5">
        <v>64</v>
      </c>
      <c r="E247" s="170">
        <v>62</v>
      </c>
      <c r="F247" s="212">
        <f t="shared" si="2"/>
        <v>0.96875</v>
      </c>
    </row>
    <row r="248" spans="1:6" ht="12" hidden="1">
      <c r="A248" s="122" t="s">
        <v>79</v>
      </c>
      <c r="B248" s="20"/>
      <c r="C248" s="170"/>
      <c r="D248" s="5">
        <v>64</v>
      </c>
      <c r="E248" s="170">
        <v>60</v>
      </c>
      <c r="F248" s="212">
        <f t="shared" si="2"/>
        <v>0.9375</v>
      </c>
    </row>
    <row r="249" spans="1:6" ht="12" hidden="1">
      <c r="A249" s="122" t="s">
        <v>88</v>
      </c>
      <c r="B249" s="20"/>
      <c r="C249" s="170"/>
      <c r="D249" s="5">
        <v>102</v>
      </c>
      <c r="E249" s="170">
        <v>98</v>
      </c>
      <c r="F249" s="212">
        <f t="shared" si="2"/>
        <v>0.9607843137254902</v>
      </c>
    </row>
    <row r="250" spans="1:6" ht="12" hidden="1">
      <c r="A250" s="122" t="s">
        <v>176</v>
      </c>
      <c r="B250" s="20"/>
      <c r="C250" s="170"/>
      <c r="D250" s="5">
        <v>64</v>
      </c>
      <c r="E250" s="170">
        <v>63</v>
      </c>
      <c r="F250" s="212">
        <f t="shared" si="2"/>
        <v>0.984375</v>
      </c>
    </row>
    <row r="251" spans="1:6" ht="12" hidden="1">
      <c r="A251" s="122" t="s">
        <v>89</v>
      </c>
      <c r="B251" s="20"/>
      <c r="C251" s="170"/>
      <c r="D251" s="5">
        <v>64</v>
      </c>
      <c r="E251" s="170">
        <v>59</v>
      </c>
      <c r="F251" s="212">
        <f t="shared" si="2"/>
        <v>0.921875</v>
      </c>
    </row>
    <row r="252" spans="1:6" ht="12" hidden="1">
      <c r="A252" s="122" t="s">
        <v>90</v>
      </c>
      <c r="B252" s="20"/>
      <c r="C252" s="170"/>
      <c r="D252" s="5">
        <v>64</v>
      </c>
      <c r="E252" s="170">
        <v>60</v>
      </c>
      <c r="F252" s="212">
        <f t="shared" si="2"/>
        <v>0.9375</v>
      </c>
    </row>
    <row r="253" spans="1:6" ht="12" hidden="1">
      <c r="A253" s="122" t="s">
        <v>91</v>
      </c>
      <c r="B253" s="20"/>
      <c r="C253" s="170"/>
      <c r="D253" s="5">
        <v>64</v>
      </c>
      <c r="E253" s="170">
        <v>61</v>
      </c>
      <c r="F253" s="212">
        <f t="shared" si="2"/>
        <v>0.953125</v>
      </c>
    </row>
    <row r="254" spans="1:6" ht="12" hidden="1">
      <c r="A254" s="122" t="s">
        <v>177</v>
      </c>
      <c r="B254" s="20"/>
      <c r="C254" s="170"/>
      <c r="D254" s="5">
        <v>47</v>
      </c>
      <c r="E254" s="170">
        <v>47</v>
      </c>
      <c r="F254" s="212">
        <f t="shared" si="2"/>
        <v>1</v>
      </c>
    </row>
    <row r="255" spans="1:6" ht="12" hidden="1">
      <c r="A255" s="122" t="s">
        <v>92</v>
      </c>
      <c r="B255" s="20"/>
      <c r="C255" s="170"/>
      <c r="D255" s="5">
        <v>103</v>
      </c>
      <c r="E255" s="170">
        <v>100</v>
      </c>
      <c r="F255" s="212">
        <f t="shared" si="2"/>
        <v>0.970873786407767</v>
      </c>
    </row>
    <row r="256" spans="1:6" ht="12" hidden="1">
      <c r="A256" s="122" t="s">
        <v>59</v>
      </c>
      <c r="B256" s="20"/>
      <c r="C256" s="170"/>
      <c r="D256" s="5">
        <v>62</v>
      </c>
      <c r="E256" s="170">
        <v>62</v>
      </c>
      <c r="F256" s="212">
        <f t="shared" si="2"/>
        <v>1</v>
      </c>
    </row>
    <row r="257" spans="1:6" ht="12" hidden="1">
      <c r="A257" s="122" t="s">
        <v>93</v>
      </c>
      <c r="B257" s="20"/>
      <c r="C257" s="170"/>
      <c r="D257" s="5">
        <v>64</v>
      </c>
      <c r="E257" s="170">
        <v>62</v>
      </c>
      <c r="F257" s="212">
        <f t="shared" si="2"/>
        <v>0.96875</v>
      </c>
    </row>
    <row r="258" spans="1:6" ht="12" hidden="1">
      <c r="A258" s="122" t="s">
        <v>94</v>
      </c>
      <c r="B258" s="20"/>
      <c r="C258" s="170"/>
      <c r="D258" s="5">
        <v>64</v>
      </c>
      <c r="E258" s="170">
        <v>63</v>
      </c>
      <c r="F258" s="212">
        <f t="shared" si="2"/>
        <v>0.984375</v>
      </c>
    </row>
    <row r="259" spans="1:6" ht="12" hidden="1">
      <c r="A259" s="122" t="s">
        <v>95</v>
      </c>
      <c r="B259" s="20"/>
      <c r="C259" s="170"/>
      <c r="D259" s="5">
        <v>64</v>
      </c>
      <c r="E259" s="170">
        <v>60</v>
      </c>
      <c r="F259" s="212">
        <f t="shared" si="2"/>
        <v>0.9375</v>
      </c>
    </row>
    <row r="260" spans="1:6" ht="12" hidden="1">
      <c r="A260" s="122" t="s">
        <v>80</v>
      </c>
      <c r="B260" s="20"/>
      <c r="C260" s="170"/>
      <c r="D260" s="5">
        <v>49</v>
      </c>
      <c r="E260" s="170">
        <v>46</v>
      </c>
      <c r="F260" s="212">
        <f t="shared" si="2"/>
        <v>0.9387755102040817</v>
      </c>
    </row>
    <row r="261" spans="1:6" ht="12" hidden="1">
      <c r="A261" s="122" t="s">
        <v>96</v>
      </c>
      <c r="B261" s="20"/>
      <c r="C261" s="170"/>
      <c r="D261" s="5">
        <v>102</v>
      </c>
      <c r="E261" s="170">
        <v>97</v>
      </c>
      <c r="F261" s="212">
        <f t="shared" si="2"/>
        <v>0.9509803921568627</v>
      </c>
    </row>
    <row r="262" spans="1:6" ht="12" hidden="1">
      <c r="A262" s="122" t="s">
        <v>143</v>
      </c>
      <c r="B262" s="20"/>
      <c r="C262" s="170"/>
      <c r="D262" s="5">
        <f>SUM(D239:D261)</f>
        <v>3105</v>
      </c>
      <c r="E262" s="170">
        <f>SUM(E239:E261)</f>
        <v>2995</v>
      </c>
      <c r="F262" s="212">
        <f t="shared" si="2"/>
        <v>0.964573268921095</v>
      </c>
    </row>
    <row r="263" spans="1:6" ht="36">
      <c r="A263" s="196" t="s">
        <v>187</v>
      </c>
      <c r="B263" s="57" t="s">
        <v>274</v>
      </c>
      <c r="C263" s="170" t="s">
        <v>309</v>
      </c>
      <c r="D263" s="12" t="str">
        <f>D149</f>
        <v>12 месяцев</v>
      </c>
      <c r="E263" s="198" t="str">
        <f>E150</f>
        <v>применятеся ко всем МКД</v>
      </c>
      <c r="F263" s="212"/>
    </row>
    <row r="264" spans="1:6" ht="36">
      <c r="A264" s="196" t="s">
        <v>188</v>
      </c>
      <c r="B264" s="57" t="str">
        <f>B263</f>
        <v>01.09.</v>
      </c>
      <c r="C264" s="170" t="s">
        <v>309</v>
      </c>
      <c r="D264" s="12" t="str">
        <f>D263</f>
        <v>12 месяцев</v>
      </c>
      <c r="E264" s="198" t="str">
        <f>E263</f>
        <v>применятеся ко всем МКД</v>
      </c>
      <c r="F264" s="212"/>
    </row>
    <row r="265" spans="1:6" ht="12">
      <c r="A265" s="191"/>
      <c r="B265" s="5"/>
      <c r="C265" s="170"/>
      <c r="D265" s="5"/>
      <c r="E265" s="170"/>
      <c r="F265" s="212"/>
    </row>
    <row r="266" spans="1:6" ht="12">
      <c r="A266" s="178" t="s">
        <v>261</v>
      </c>
      <c r="B266" s="5"/>
      <c r="C266" s="170"/>
      <c r="D266" s="5"/>
      <c r="E266" s="170"/>
      <c r="F266" s="16">
        <v>0.22</v>
      </c>
    </row>
    <row r="267" spans="1:6" ht="49.5" customHeight="1">
      <c r="A267" s="122" t="s">
        <v>262</v>
      </c>
      <c r="B267" s="5" t="s">
        <v>263</v>
      </c>
      <c r="C267" s="166" t="str">
        <f>C143</f>
        <v>выявление дефектов, составление перечня мероприятий для их устранения</v>
      </c>
      <c r="D267" s="5" t="s">
        <v>364</v>
      </c>
      <c r="E267" s="170" t="s">
        <v>377</v>
      </c>
      <c r="F267" s="16"/>
    </row>
    <row r="268" spans="1:6" ht="48">
      <c r="A268" s="122" t="s">
        <v>264</v>
      </c>
      <c r="B268" s="5" t="s">
        <v>263</v>
      </c>
      <c r="C268" s="166" t="str">
        <f>C267</f>
        <v>выявление дефектов, составление перечня мероприятий для их устранения</v>
      </c>
      <c r="D268" s="5" t="str">
        <f>D267</f>
        <v>3 месяца</v>
      </c>
      <c r="E268" s="170" t="s">
        <v>377</v>
      </c>
      <c r="F268" s="16"/>
    </row>
    <row r="269" spans="1:6" ht="33.75" customHeight="1">
      <c r="A269" s="122" t="s">
        <v>265</v>
      </c>
      <c r="B269" s="5" t="s">
        <v>263</v>
      </c>
      <c r="C269" s="170" t="str">
        <f>C271</f>
        <v>обеспечение безопасного проживания граждан</v>
      </c>
      <c r="D269" s="5" t="str">
        <f>D268</f>
        <v>3 месяца</v>
      </c>
      <c r="E269" s="170" t="s">
        <v>377</v>
      </c>
      <c r="F269" s="16"/>
    </row>
    <row r="270" spans="1:6" ht="24">
      <c r="A270" s="122" t="s">
        <v>266</v>
      </c>
      <c r="B270" s="5" t="s">
        <v>198</v>
      </c>
      <c r="C270" s="170" t="s">
        <v>310</v>
      </c>
      <c r="D270" s="5" t="s">
        <v>327</v>
      </c>
      <c r="E270" s="170" t="s">
        <v>377</v>
      </c>
      <c r="F270" s="16"/>
    </row>
    <row r="271" spans="1:6" ht="24">
      <c r="A271" s="122" t="s">
        <v>267</v>
      </c>
      <c r="B271" s="5" t="s">
        <v>268</v>
      </c>
      <c r="C271" s="170" t="s">
        <v>311</v>
      </c>
      <c r="D271" s="5" t="str">
        <f>D270</f>
        <v>12 месяцев</v>
      </c>
      <c r="E271" s="170" t="s">
        <v>377</v>
      </c>
      <c r="F271" s="16"/>
    </row>
    <row r="272" spans="1:6" ht="12">
      <c r="A272" s="122"/>
      <c r="B272" s="5"/>
      <c r="C272" s="170"/>
      <c r="D272" s="5"/>
      <c r="E272" s="170"/>
      <c r="F272" s="16"/>
    </row>
    <row r="273" spans="1:6" ht="24">
      <c r="A273" s="224" t="s">
        <v>314</v>
      </c>
      <c r="B273" s="5"/>
      <c r="C273" s="170"/>
      <c r="D273" s="5"/>
      <c r="E273" s="170"/>
      <c r="F273" s="16">
        <v>0.78</v>
      </c>
    </row>
    <row r="274" spans="1:6" ht="39" customHeight="1">
      <c r="A274" s="209" t="s">
        <v>318</v>
      </c>
      <c r="B274" s="5" t="s">
        <v>198</v>
      </c>
      <c r="C274" s="166" t="str">
        <f>C267</f>
        <v>выявление дефектов, составление перечня мероприятий для их устранения</v>
      </c>
      <c r="D274" s="5" t="str">
        <f>D271</f>
        <v>12 месяцев</v>
      </c>
      <c r="E274" s="198" t="str">
        <f>E264</f>
        <v>применятеся ко всем МКД</v>
      </c>
      <c r="F274" s="16"/>
    </row>
    <row r="275" spans="1:6" ht="48">
      <c r="A275" s="209" t="s">
        <v>317</v>
      </c>
      <c r="B275" s="5" t="str">
        <f>B274</f>
        <v>1 раз в год</v>
      </c>
      <c r="C275" s="166" t="str">
        <f>C268</f>
        <v>выявление дефектов, составление перечня мероприятий для их устранения</v>
      </c>
      <c r="D275" s="5" t="str">
        <f aca="true" t="shared" si="3" ref="D275:E277">D274</f>
        <v>12 месяцев</v>
      </c>
      <c r="E275" s="198" t="str">
        <f t="shared" si="3"/>
        <v>применятеся ко всем МКД</v>
      </c>
      <c r="F275" s="16"/>
    </row>
    <row r="276" spans="1:6" ht="30.75" customHeight="1">
      <c r="A276" s="209" t="s">
        <v>315</v>
      </c>
      <c r="B276" s="5" t="str">
        <f>B275</f>
        <v>1 раз в год</v>
      </c>
      <c r="C276" s="170"/>
      <c r="D276" s="5" t="str">
        <f t="shared" si="3"/>
        <v>12 месяцев</v>
      </c>
      <c r="E276" s="198" t="str">
        <f t="shared" si="3"/>
        <v>применятеся ко всем МКД</v>
      </c>
      <c r="F276" s="16"/>
    </row>
    <row r="277" spans="1:6" ht="26.25" customHeight="1">
      <c r="A277" s="209" t="s">
        <v>316</v>
      </c>
      <c r="B277" s="5" t="str">
        <f>B276</f>
        <v>1 раз в год</v>
      </c>
      <c r="C277" s="170"/>
      <c r="D277" s="5" t="str">
        <f t="shared" si="3"/>
        <v>12 месяцев</v>
      </c>
      <c r="E277" s="198" t="str">
        <f t="shared" si="3"/>
        <v>применятеся ко всем МКД</v>
      </c>
      <c r="F277" s="16"/>
    </row>
    <row r="278" spans="1:6" ht="37.5" customHeight="1">
      <c r="A278" s="209" t="s">
        <v>366</v>
      </c>
      <c r="B278" s="5" t="str">
        <f>B281</f>
        <v>по мере необходимости</v>
      </c>
      <c r="C278" s="170"/>
      <c r="D278" s="5"/>
      <c r="E278" s="170" t="s">
        <v>378</v>
      </c>
      <c r="F278" s="16"/>
    </row>
    <row r="279" spans="1:6" ht="32.25" customHeight="1">
      <c r="A279" s="209" t="s">
        <v>319</v>
      </c>
      <c r="B279" s="5" t="s">
        <v>240</v>
      </c>
      <c r="C279" s="166" t="str">
        <f>C147</f>
        <v>бесперебойное функционирование системы</v>
      </c>
      <c r="D279" s="5" t="str">
        <f>D277</f>
        <v>12 месяцев</v>
      </c>
      <c r="E279" s="170" t="s">
        <v>343</v>
      </c>
      <c r="F279" s="16"/>
    </row>
    <row r="280" spans="1:6" ht="24">
      <c r="A280" s="209" t="s">
        <v>320</v>
      </c>
      <c r="B280" s="5" t="str">
        <f>B279</f>
        <v>по мере необходимости</v>
      </c>
      <c r="C280" s="166" t="str">
        <f>C148</f>
        <v>бесперебойное функционирование системы</v>
      </c>
      <c r="D280" s="5" t="str">
        <f>D279</f>
        <v>12 месяцев</v>
      </c>
      <c r="E280" s="170" t="str">
        <f>E279</f>
        <v>износ более 60%</v>
      </c>
      <c r="F280" s="16"/>
    </row>
    <row r="281" spans="1:6" ht="27" customHeight="1">
      <c r="A281" s="209" t="s">
        <v>321</v>
      </c>
      <c r="B281" s="5" t="s">
        <v>240</v>
      </c>
      <c r="C281" s="170" t="str">
        <f>C150</f>
        <v>обеспечение безопасности проживания граждан</v>
      </c>
      <c r="D281" s="5"/>
      <c r="E281" s="198" t="str">
        <f>E277</f>
        <v>применятеся ко всем МКД</v>
      </c>
      <c r="F281" s="16"/>
    </row>
    <row r="282" spans="1:6" ht="27" customHeight="1">
      <c r="A282" s="185" t="s">
        <v>325</v>
      </c>
      <c r="B282" s="5"/>
      <c r="C282" s="170"/>
      <c r="D282" s="5"/>
      <c r="E282" s="170" t="s">
        <v>379</v>
      </c>
      <c r="F282" s="16">
        <v>0.49</v>
      </c>
    </row>
    <row r="283" spans="1:6" ht="48">
      <c r="A283" s="185" t="s">
        <v>326</v>
      </c>
      <c r="B283" s="5" t="s">
        <v>195</v>
      </c>
      <c r="C283" s="170" t="s">
        <v>312</v>
      </c>
      <c r="D283" s="170" t="s">
        <v>367</v>
      </c>
      <c r="E283" s="170" t="s">
        <v>380</v>
      </c>
      <c r="F283" s="16" t="s">
        <v>384</v>
      </c>
    </row>
    <row r="284" spans="1:6" ht="36">
      <c r="A284" s="226" t="s">
        <v>269</v>
      </c>
      <c r="B284" s="5" t="s">
        <v>160</v>
      </c>
      <c r="C284" s="170" t="s">
        <v>312</v>
      </c>
      <c r="D284" s="170"/>
      <c r="E284" s="170" t="s">
        <v>381</v>
      </c>
      <c r="F284" s="16">
        <v>24.85</v>
      </c>
    </row>
  </sheetData>
  <sheetProtection password="CE28" sheet="1"/>
  <mergeCells count="51">
    <mergeCell ref="A4:I4"/>
    <mergeCell ref="A5:H5"/>
    <mergeCell ref="A6:F6"/>
    <mergeCell ref="A8:A9"/>
    <mergeCell ref="B8:B9"/>
    <mergeCell ref="I8:I9"/>
    <mergeCell ref="D8:D9"/>
    <mergeCell ref="C8:C9"/>
    <mergeCell ref="B114:B115"/>
    <mergeCell ref="C114:C115"/>
    <mergeCell ref="A112:A113"/>
    <mergeCell ref="B112:B113"/>
    <mergeCell ref="C112:C113"/>
    <mergeCell ref="E99:E100"/>
    <mergeCell ref="A101:A102"/>
    <mergeCell ref="B128:B129"/>
    <mergeCell ref="C128:C129"/>
    <mergeCell ref="A116:A117"/>
    <mergeCell ref="C99:C100"/>
    <mergeCell ref="D99:D100"/>
    <mergeCell ref="D101:D102"/>
    <mergeCell ref="C101:C102"/>
    <mergeCell ref="A114:A115"/>
    <mergeCell ref="A145:A146"/>
    <mergeCell ref="B145:B146"/>
    <mergeCell ref="C145:C146"/>
    <mergeCell ref="A128:A129"/>
    <mergeCell ref="A54:A55"/>
    <mergeCell ref="B116:B117"/>
    <mergeCell ref="E8:E9"/>
    <mergeCell ref="F8:F9"/>
    <mergeCell ref="E101:E102"/>
    <mergeCell ref="F54:F55"/>
    <mergeCell ref="F99:F100"/>
    <mergeCell ref="B54:B55"/>
    <mergeCell ref="C54:C55"/>
    <mergeCell ref="D54:D55"/>
    <mergeCell ref="E54:E55"/>
    <mergeCell ref="A130:A131"/>
    <mergeCell ref="B130:B131"/>
    <mergeCell ref="F145:F146"/>
    <mergeCell ref="A143:A144"/>
    <mergeCell ref="B143:B144"/>
    <mergeCell ref="C143:C144"/>
    <mergeCell ref="D143:D144"/>
    <mergeCell ref="C130:C131"/>
    <mergeCell ref="D145:D146"/>
    <mergeCell ref="E145:E146"/>
    <mergeCell ref="E143:E144"/>
    <mergeCell ref="F143:F144"/>
    <mergeCell ref="C116:C117"/>
  </mergeCells>
  <printOptions/>
  <pageMargins left="0.1968503937007874" right="0.1968503937007874" top="0.11811023622047245" bottom="0.11811023622047245" header="0.5118110236220472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Elvira</cp:lastModifiedBy>
  <cp:lastPrinted>2013-03-29T11:27:06Z</cp:lastPrinted>
  <dcterms:created xsi:type="dcterms:W3CDTF">2005-06-07T07:09:26Z</dcterms:created>
  <dcterms:modified xsi:type="dcterms:W3CDTF">2016-02-03T15:14:12Z</dcterms:modified>
  <cp:category/>
  <cp:version/>
  <cp:contentType/>
  <cp:contentStatus/>
</cp:coreProperties>
</file>